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8" activeTab="16"/>
  </bookViews>
  <sheets>
    <sheet name="March 2021" sheetId="1" r:id="rId1"/>
    <sheet name="April 2021" sheetId="2" r:id="rId2"/>
    <sheet name="May 2021" sheetId="3" r:id="rId3"/>
    <sheet name="June 2021" sheetId="4" r:id="rId4"/>
    <sheet name="July 2021" sheetId="5" r:id="rId5"/>
    <sheet name="August 2021" sheetId="6" r:id="rId6"/>
    <sheet name="September 2021" sheetId="7" r:id="rId7"/>
    <sheet name="October 2021" sheetId="8" r:id="rId8"/>
    <sheet name="November 2021" sheetId="9" r:id="rId9"/>
    <sheet name="Dec fixed" sheetId="10" r:id="rId10"/>
    <sheet name="December 2021" sheetId="11" r:id="rId11"/>
    <sheet name="Jan 22" sheetId="12" r:id="rId12"/>
    <sheet name="Jan fixed" sheetId="13" r:id="rId13"/>
    <sheet name="February 22" sheetId="14" r:id="rId14"/>
    <sheet name="feb 22 fixed" sheetId="15" r:id="rId15"/>
    <sheet name="March 22" sheetId="16" r:id="rId16"/>
    <sheet name="END OF YEAR TOTALS" sheetId="17" r:id="rId17"/>
  </sheets>
  <definedNames/>
  <calcPr fullCalcOnLoad="1"/>
</workbook>
</file>

<file path=xl/comments8.xml><?xml version="1.0" encoding="utf-8"?>
<comments xmlns="http://schemas.openxmlformats.org/spreadsheetml/2006/main">
  <authors>
    <author>Jo</author>
  </authors>
  <commentList>
    <comment ref="J14" authorId="0">
      <text>
        <r>
          <rPr>
            <b/>
            <sz val="9"/>
            <rFont val="Tahoma"/>
            <family val="2"/>
          </rPr>
          <t>Jo:</t>
        </r>
        <r>
          <rPr>
            <sz val="9"/>
            <rFont val="Tahoma"/>
            <family val="2"/>
          </rPr>
          <t xml:space="preserve">
need to check why this is £180 lower than on the R&amp;P… answer is typo on R&amp;P. have checked statements
</t>
        </r>
      </text>
    </comment>
  </commentList>
</comments>
</file>

<file path=xl/sharedStrings.xml><?xml version="1.0" encoding="utf-8"?>
<sst xmlns="http://schemas.openxmlformats.org/spreadsheetml/2006/main" count="444" uniqueCount="47">
  <si>
    <t>Bank Reconciliation to end of :</t>
  </si>
  <si>
    <t>March</t>
  </si>
  <si>
    <t xml:space="preserve">   Accounts at end of</t>
  </si>
  <si>
    <t>£</t>
  </si>
  <si>
    <t>Current account</t>
  </si>
  <si>
    <t>Deposit account</t>
  </si>
  <si>
    <t>Total</t>
  </si>
  <si>
    <t xml:space="preserve">          Transactions for</t>
  </si>
  <si>
    <t>Plus receipts</t>
  </si>
  <si>
    <t>Less payments</t>
  </si>
  <si>
    <t xml:space="preserve">Bank balances at end of </t>
  </si>
  <si>
    <t>Current account £</t>
  </si>
  <si>
    <t>Less unpresented cheques</t>
  </si>
  <si>
    <t>Date;</t>
  </si>
  <si>
    <t>Checked by a Parish Councillor:</t>
  </si>
  <si>
    <t xml:space="preserve"> </t>
  </si>
  <si>
    <t xml:space="preserve">  </t>
  </si>
  <si>
    <t>April</t>
  </si>
  <si>
    <t>CUMULATIVE FIGURES</t>
  </si>
  <si>
    <t>May</t>
  </si>
  <si>
    <t>February</t>
  </si>
  <si>
    <t>1332 - 1335</t>
  </si>
  <si>
    <t>unpresented chq 1336,1337,1340,1341</t>
  </si>
  <si>
    <t>unpresented chq 1340,1342,43,44</t>
  </si>
  <si>
    <t>June</t>
  </si>
  <si>
    <t>unpresented chq 1346, urm dd, 343.  URM taken early</t>
  </si>
  <si>
    <t>July</t>
  </si>
  <si>
    <t>August</t>
  </si>
  <si>
    <t>unpresented chq 1346, 1345, 1343.  URM taken early</t>
  </si>
  <si>
    <t>September</t>
  </si>
  <si>
    <t>unpresented chq 1351,1354,1355,1356,1357,DD URM</t>
  </si>
  <si>
    <t>October</t>
  </si>
  <si>
    <t>unpresented chq, urm dd,   URM taken early.  51,56,57,58,59,60</t>
  </si>
  <si>
    <t>unpresented chq, urm dd,   URM taken early.  62 - 66 inclusive</t>
  </si>
  <si>
    <t>November</t>
  </si>
  <si>
    <t>1368 - 1377 and 1365</t>
  </si>
  <si>
    <t>December</t>
  </si>
  <si>
    <t>1378-1387, 1375,1369</t>
  </si>
  <si>
    <t>January</t>
  </si>
  <si>
    <t>1379,1381-1387 inc, 1388-1391 inc</t>
  </si>
  <si>
    <t>81,82,89, 92, 93, 94, 95</t>
  </si>
  <si>
    <t>All BACS payments from meeting not paid</t>
  </si>
  <si>
    <t>March 2021</t>
  </si>
  <si>
    <t>whole year</t>
  </si>
  <si>
    <t>All BACS payments from meeting not paid, and chq 1382</t>
  </si>
  <si>
    <t>Current account UNITY</t>
  </si>
  <si>
    <t>Current account BARCLAYS £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</si>
</sst>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 style="thin"/>
      <bottom style="thin"/>
    </border>
    <border>
      <left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hair"/>
      <right style="thin"/>
      <top style="hair"/>
      <bottom/>
    </border>
    <border>
      <left style="hair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32" borderId="12" xfId="0" applyFill="1" applyBorder="1" applyAlignment="1">
      <alignment horizontal="center"/>
    </xf>
    <xf numFmtId="2" fontId="0" fillId="32" borderId="13" xfId="0" applyNumberFormat="1" applyFill="1" applyBorder="1" applyAlignment="1">
      <alignment horizontal="center"/>
    </xf>
    <xf numFmtId="0" fontId="0" fillId="32" borderId="13" xfId="0" applyFill="1" applyBorder="1" applyAlignment="1">
      <alignment/>
    </xf>
    <xf numFmtId="0" fontId="0" fillId="32" borderId="14" xfId="0" applyFill="1" applyBorder="1" applyAlignment="1">
      <alignment horizontal="left"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 horizontal="center"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/>
    </xf>
    <xf numFmtId="2" fontId="0" fillId="0" borderId="20" xfId="0" applyNumberFormat="1" applyBorder="1" applyAlignment="1">
      <alignment horizontal="center"/>
    </xf>
    <xf numFmtId="0" fontId="0" fillId="0" borderId="21" xfId="0" applyBorder="1" applyAlignment="1">
      <alignment/>
    </xf>
    <xf numFmtId="2" fontId="0" fillId="4" borderId="22" xfId="0" applyNumberFormat="1" applyFill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0" xfId="0" applyBorder="1" applyAlignment="1">
      <alignment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right"/>
    </xf>
    <xf numFmtId="2" fontId="0" fillId="0" borderId="26" xfId="0" applyNumberForma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left"/>
    </xf>
    <xf numFmtId="0" fontId="0" fillId="32" borderId="12" xfId="0" applyFill="1" applyBorder="1" applyAlignment="1">
      <alignment/>
    </xf>
    <xf numFmtId="0" fontId="0" fillId="0" borderId="19" xfId="0" applyBorder="1" applyAlignment="1">
      <alignment horizontal="right"/>
    </xf>
    <xf numFmtId="2" fontId="0" fillId="33" borderId="22" xfId="0" applyNumberForma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9" xfId="0" applyBorder="1" applyAlignment="1">
      <alignment horizontal="left"/>
    </xf>
    <xf numFmtId="2" fontId="0" fillId="0" borderId="26" xfId="0" applyNumberFormat="1" applyFill="1" applyBorder="1" applyAlignment="1">
      <alignment horizontal="center"/>
    </xf>
    <xf numFmtId="0" fontId="3" fillId="0" borderId="19" xfId="0" applyFont="1" applyBorder="1" applyAlignment="1">
      <alignment/>
    </xf>
    <xf numFmtId="0" fontId="0" fillId="0" borderId="12" xfId="0" applyBorder="1" applyAlignment="1">
      <alignment horizontal="right"/>
    </xf>
    <xf numFmtId="2" fontId="0" fillId="0" borderId="13" xfId="0" applyNumberForma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 horizontal="lef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2" fontId="2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0" fillId="32" borderId="13" xfId="0" applyNumberFormat="1" applyFont="1" applyFill="1" applyBorder="1" applyAlignment="1">
      <alignment horizontal="center"/>
    </xf>
    <xf numFmtId="0" fontId="0" fillId="0" borderId="19" xfId="0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20" xfId="0" applyNumberFormat="1" applyFont="1" applyBorder="1" applyAlignment="1">
      <alignment horizontal="center"/>
    </xf>
    <xf numFmtId="0" fontId="2" fillId="0" borderId="31" xfId="0" applyFont="1" applyBorder="1" applyAlignment="1" quotePrefix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3" fontId="3" fillId="0" borderId="25" xfId="0" applyNumberFormat="1" applyFont="1" applyBorder="1" applyAlignment="1" quotePrefix="1">
      <alignment horizontal="center" wrapText="1"/>
    </xf>
    <xf numFmtId="3" fontId="3" fillId="0" borderId="15" xfId="0" applyNumberFormat="1" applyFont="1" applyBorder="1" applyAlignment="1" quotePrefix="1">
      <alignment horizontal="center" wrapText="1"/>
    </xf>
    <xf numFmtId="2" fontId="0" fillId="32" borderId="13" xfId="0" applyNumberFormat="1" applyFont="1" applyFill="1" applyBorder="1" applyAlignment="1" quotePrefix="1">
      <alignment horizontal="center"/>
    </xf>
    <xf numFmtId="2" fontId="0" fillId="0" borderId="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23.57421875" style="0" customWidth="1"/>
    <col min="3" max="3" width="10.140625" style="1" customWidth="1"/>
    <col min="4" max="4" width="2.57421875" style="0" customWidth="1"/>
    <col min="5" max="5" width="14.57421875" style="1" customWidth="1"/>
    <col min="6" max="6" width="13.421875" style="2" customWidth="1"/>
  </cols>
  <sheetData>
    <row r="2" spans="2:6" ht="19.5" customHeight="1">
      <c r="B2" s="47" t="s">
        <v>18</v>
      </c>
      <c r="C2" s="48"/>
      <c r="D2" s="48"/>
      <c r="E2" s="48"/>
      <c r="F2" s="49"/>
    </row>
    <row r="4" spans="2:6" ht="19.5" customHeight="1">
      <c r="B4" s="3" t="s">
        <v>0</v>
      </c>
      <c r="C4" s="4"/>
      <c r="D4" s="5"/>
      <c r="E4" s="40" t="s">
        <v>1</v>
      </c>
      <c r="F4" s="46">
        <v>2021</v>
      </c>
    </row>
    <row r="7" spans="2:6" ht="12.75">
      <c r="B7" s="6" t="s">
        <v>2</v>
      </c>
      <c r="C7" s="42" t="s">
        <v>20</v>
      </c>
      <c r="D7" s="8"/>
      <c r="E7" s="7" t="s">
        <v>3</v>
      </c>
      <c r="F7" s="9"/>
    </row>
    <row r="8" spans="2:6" ht="12.75">
      <c r="B8" s="10"/>
      <c r="C8" s="11"/>
      <c r="D8" s="12"/>
      <c r="E8" s="13"/>
      <c r="F8" s="14"/>
    </row>
    <row r="9" spans="2:6" ht="12.75">
      <c r="B9" s="15" t="s">
        <v>4</v>
      </c>
      <c r="C9" s="16"/>
      <c r="D9" s="17"/>
      <c r="E9" s="18" t="e">
        <f>#REF!</f>
        <v>#REF!</v>
      </c>
      <c r="F9" s="19"/>
    </row>
    <row r="10" spans="2:6" ht="12.75">
      <c r="B10" s="15" t="s">
        <v>5</v>
      </c>
      <c r="C10" s="16"/>
      <c r="D10" s="17"/>
      <c r="E10" s="18" t="e">
        <f>#REF!</f>
        <v>#REF!</v>
      </c>
      <c r="F10" s="19"/>
    </row>
    <row r="11" spans="2:18" ht="12.75">
      <c r="B11" s="15"/>
      <c r="C11" s="16"/>
      <c r="D11" s="20"/>
      <c r="E11" s="13"/>
      <c r="F11" s="21"/>
      <c r="R11" t="s">
        <v>16</v>
      </c>
    </row>
    <row r="12" spans="2:6" ht="12.75">
      <c r="B12" s="22" t="s">
        <v>6</v>
      </c>
      <c r="C12" s="23"/>
      <c r="D12" s="24"/>
      <c r="E12" s="18" t="e">
        <f>SUM(E9:E11)</f>
        <v>#REF!</v>
      </c>
      <c r="F12" s="25"/>
    </row>
    <row r="13" spans="2:6" ht="12.75">
      <c r="B13" s="26" t="s">
        <v>7</v>
      </c>
      <c r="C13" s="7" t="str">
        <f>E4</f>
        <v>March</v>
      </c>
      <c r="D13" s="8"/>
      <c r="E13" s="7"/>
      <c r="F13" s="9"/>
    </row>
    <row r="14" spans="2:10" ht="12.75">
      <c r="B14" s="10" t="s">
        <v>8</v>
      </c>
      <c r="C14" s="11"/>
      <c r="D14" s="12"/>
      <c r="E14" s="11">
        <v>844.09</v>
      </c>
      <c r="F14" s="14"/>
      <c r="J14" s="39"/>
    </row>
    <row r="15" spans="2:11" ht="12.75">
      <c r="B15" s="15" t="s">
        <v>9</v>
      </c>
      <c r="C15" s="16"/>
      <c r="D15" s="20"/>
      <c r="E15" s="16">
        <v>1378.22</v>
      </c>
      <c r="F15" s="21"/>
      <c r="H15" s="39"/>
      <c r="J15" s="39"/>
      <c r="K15" s="39"/>
    </row>
    <row r="16" spans="2:6" ht="12.75">
      <c r="B16" s="15"/>
      <c r="C16" s="16"/>
      <c r="D16" s="20"/>
      <c r="E16" s="23"/>
      <c r="F16" s="21"/>
    </row>
    <row r="17" spans="2:11" ht="12.75">
      <c r="B17" s="27" t="s">
        <v>6</v>
      </c>
      <c r="C17" s="16"/>
      <c r="D17" s="17"/>
      <c r="E17" s="28" t="e">
        <f>E12+E14-E15</f>
        <v>#REF!</v>
      </c>
      <c r="F17" s="19"/>
      <c r="K17" s="39"/>
    </row>
    <row r="18" spans="2:6" ht="12.75">
      <c r="B18" s="29"/>
      <c r="C18" s="23"/>
      <c r="D18" s="30"/>
      <c r="E18" s="13"/>
      <c r="F18" s="31"/>
    </row>
    <row r="19" spans="2:6" ht="12.75">
      <c r="B19" s="26" t="s">
        <v>10</v>
      </c>
      <c r="C19" s="7" t="str">
        <f>E4</f>
        <v>March</v>
      </c>
      <c r="D19" s="8"/>
      <c r="E19" s="7"/>
      <c r="F19" s="9"/>
    </row>
    <row r="20" spans="2:6" ht="12.75">
      <c r="B20" s="10"/>
      <c r="C20" s="11"/>
      <c r="D20" s="12"/>
      <c r="E20" s="11"/>
      <c r="F20" s="14"/>
    </row>
    <row r="21" spans="2:12" ht="12.75">
      <c r="B21" s="15" t="s">
        <v>11</v>
      </c>
      <c r="C21" s="16">
        <v>178.5</v>
      </c>
      <c r="D21" s="20"/>
      <c r="E21" s="32"/>
      <c r="F21" s="21"/>
      <c r="I21" s="39"/>
      <c r="L21" s="41" t="s">
        <v>15</v>
      </c>
    </row>
    <row r="22" spans="2:10" ht="12.75">
      <c r="B22" s="33" t="s">
        <v>12</v>
      </c>
      <c r="C22" s="45">
        <v>854.82</v>
      </c>
      <c r="D22" s="17"/>
      <c r="E22" s="28">
        <f>C21-C22</f>
        <v>-676.32</v>
      </c>
      <c r="F22" s="19"/>
      <c r="J22" t="s">
        <v>15</v>
      </c>
    </row>
    <row r="23" spans="2:11" ht="12.75">
      <c r="B23" s="50" t="s">
        <v>21</v>
      </c>
      <c r="C23" s="16"/>
      <c r="D23" s="20"/>
      <c r="E23" s="11"/>
      <c r="F23" s="21"/>
      <c r="J23" s="39"/>
      <c r="K23" s="41" t="s">
        <v>15</v>
      </c>
    </row>
    <row r="24" spans="2:6" ht="12.75">
      <c r="B24" s="51"/>
      <c r="C24" s="16"/>
      <c r="D24" s="20"/>
      <c r="E24" s="16"/>
      <c r="F24" s="21"/>
    </row>
    <row r="25" spans="2:8" ht="12.75">
      <c r="B25" s="43"/>
      <c r="C25" s="16"/>
      <c r="D25" s="20"/>
      <c r="E25" s="23"/>
      <c r="F25" s="21"/>
      <c r="H25" s="39"/>
    </row>
    <row r="26" spans="2:6" ht="12.75">
      <c r="B26" s="29" t="s">
        <v>5</v>
      </c>
      <c r="C26" s="23"/>
      <c r="D26" s="24"/>
      <c r="E26" s="28">
        <v>5406.16</v>
      </c>
      <c r="F26" s="25"/>
    </row>
    <row r="27" spans="2:6" ht="12.75">
      <c r="B27" s="34" t="s">
        <v>6</v>
      </c>
      <c r="C27" s="35"/>
      <c r="D27" s="36"/>
      <c r="E27" s="28">
        <f>E22+E26</f>
        <v>4729.84</v>
      </c>
      <c r="F27" s="37"/>
    </row>
    <row r="28" ht="12.75">
      <c r="E28" s="1" t="e">
        <f>E17-E27</f>
        <v>#REF!</v>
      </c>
    </row>
    <row r="29" ht="12.75">
      <c r="J29" s="44"/>
    </row>
    <row r="30" spans="2:5" ht="12.75">
      <c r="B30" t="s">
        <v>14</v>
      </c>
      <c r="E30" s="38" t="s">
        <v>13</v>
      </c>
    </row>
    <row r="33" spans="7:11" ht="12.75">
      <c r="G33" t="s">
        <v>16</v>
      </c>
      <c r="K33" s="39"/>
    </row>
    <row r="35" ht="12.75">
      <c r="J35" s="39"/>
    </row>
  </sheetData>
  <sheetProtection/>
  <mergeCells count="2">
    <mergeCell ref="B2:F2"/>
    <mergeCell ref="B23:B2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R3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23.57421875" style="0" customWidth="1"/>
    <col min="3" max="3" width="10.140625" style="1" customWidth="1"/>
    <col min="4" max="4" width="2.57421875" style="0" customWidth="1"/>
    <col min="5" max="5" width="14.57421875" style="1" customWidth="1"/>
    <col min="6" max="6" width="13.421875" style="2" customWidth="1"/>
  </cols>
  <sheetData>
    <row r="2" spans="2:6" ht="19.5" customHeight="1">
      <c r="B2" s="47" t="s">
        <v>18</v>
      </c>
      <c r="C2" s="48"/>
      <c r="D2" s="48"/>
      <c r="E2" s="48"/>
      <c r="F2" s="49"/>
    </row>
    <row r="4" spans="2:6" ht="19.5" customHeight="1">
      <c r="B4" s="3" t="s">
        <v>0</v>
      </c>
      <c r="C4" s="4"/>
      <c r="D4" s="5"/>
      <c r="E4" s="40" t="s">
        <v>36</v>
      </c>
      <c r="F4" s="46">
        <v>2021</v>
      </c>
    </row>
    <row r="7" spans="2:6" ht="12.75">
      <c r="B7" s="6" t="s">
        <v>2</v>
      </c>
      <c r="C7" s="42" t="s">
        <v>34</v>
      </c>
      <c r="D7" s="8"/>
      <c r="E7" s="7" t="s">
        <v>3</v>
      </c>
      <c r="F7" s="9"/>
    </row>
    <row r="8" spans="2:6" ht="12.75">
      <c r="B8" s="10"/>
      <c r="C8" s="11"/>
      <c r="D8" s="12"/>
      <c r="E8" s="13"/>
      <c r="F8" s="14"/>
    </row>
    <row r="9" spans="2:6" ht="12.75">
      <c r="B9" s="15" t="s">
        <v>4</v>
      </c>
      <c r="C9" s="16"/>
      <c r="D9" s="17"/>
      <c r="E9" s="18">
        <f>'November 2021'!E22</f>
        <v>-4100.57</v>
      </c>
      <c r="F9" s="19"/>
    </row>
    <row r="10" spans="2:6" ht="12.75">
      <c r="B10" s="15" t="s">
        <v>5</v>
      </c>
      <c r="C10" s="16"/>
      <c r="D10" s="17"/>
      <c r="E10" s="18">
        <f>'November 2021'!E26</f>
        <v>12098.43</v>
      </c>
      <c r="F10" s="19"/>
    </row>
    <row r="11" spans="2:18" ht="12.75">
      <c r="B11" s="15"/>
      <c r="C11" s="16"/>
      <c r="D11" s="20"/>
      <c r="E11" s="13"/>
      <c r="F11" s="21"/>
      <c r="R11" t="s">
        <v>16</v>
      </c>
    </row>
    <row r="12" spans="2:6" ht="12.75">
      <c r="B12" s="22" t="s">
        <v>6</v>
      </c>
      <c r="C12" s="23"/>
      <c r="D12" s="24"/>
      <c r="E12" s="18">
        <f>SUM(E9:E11)</f>
        <v>7997.860000000001</v>
      </c>
      <c r="F12" s="25"/>
    </row>
    <row r="13" spans="2:6" ht="12.75">
      <c r="B13" s="26" t="s">
        <v>7</v>
      </c>
      <c r="C13" s="42" t="s">
        <v>36</v>
      </c>
      <c r="D13" s="8"/>
      <c r="E13" s="7"/>
      <c r="F13" s="9"/>
    </row>
    <row r="14" spans="2:10" ht="12.75">
      <c r="B14" s="10" t="s">
        <v>8</v>
      </c>
      <c r="C14" s="11"/>
      <c r="D14" s="12"/>
      <c r="E14" s="11">
        <v>0.26</v>
      </c>
      <c r="F14" s="14"/>
      <c r="J14" s="39"/>
    </row>
    <row r="15" spans="2:11" ht="12.75">
      <c r="B15" s="15" t="s">
        <v>9</v>
      </c>
      <c r="C15" s="16"/>
      <c r="D15" s="20"/>
      <c r="E15" s="16">
        <v>1886.33</v>
      </c>
      <c r="F15" s="21"/>
      <c r="H15" s="39"/>
      <c r="J15" s="39"/>
      <c r="K15" s="39"/>
    </row>
    <row r="16" spans="2:6" ht="12.75">
      <c r="B16" s="15"/>
      <c r="C16" s="16"/>
      <c r="D16" s="20"/>
      <c r="E16" s="23"/>
      <c r="F16" s="21"/>
    </row>
    <row r="17" spans="2:11" ht="12.75">
      <c r="B17" s="27" t="s">
        <v>6</v>
      </c>
      <c r="C17" s="16"/>
      <c r="D17" s="17"/>
      <c r="E17" s="28">
        <f>E12+E14-E15</f>
        <v>6111.790000000001</v>
      </c>
      <c r="F17" s="19"/>
      <c r="K17" s="39"/>
    </row>
    <row r="18" spans="2:6" ht="12.75">
      <c r="B18" s="29"/>
      <c r="C18" s="23"/>
      <c r="D18" s="30"/>
      <c r="E18" s="13"/>
      <c r="F18" s="31"/>
    </row>
    <row r="19" spans="2:6" ht="12.75">
      <c r="B19" s="26" t="s">
        <v>10</v>
      </c>
      <c r="C19" s="7" t="str">
        <f>C13</f>
        <v>December</v>
      </c>
      <c r="D19" s="8"/>
      <c r="E19" s="7"/>
      <c r="F19" s="9"/>
    </row>
    <row r="20" spans="2:11" ht="12.75">
      <c r="B20" s="10"/>
      <c r="C20" s="11"/>
      <c r="D20" s="12"/>
      <c r="E20" s="11"/>
      <c r="F20" s="14"/>
      <c r="K20" s="41"/>
    </row>
    <row r="21" spans="2:12" ht="12.75">
      <c r="B21" s="15" t="s">
        <v>11</v>
      </c>
      <c r="C21" s="16">
        <v>100</v>
      </c>
      <c r="D21" s="20"/>
      <c r="E21" s="32"/>
      <c r="F21" s="21"/>
      <c r="I21" s="39"/>
      <c r="K21" s="41"/>
      <c r="L21" s="41" t="s">
        <v>15</v>
      </c>
    </row>
    <row r="22" spans="2:10" ht="12.75">
      <c r="B22" s="33" t="s">
        <v>12</v>
      </c>
      <c r="C22" s="45">
        <v>1720.3</v>
      </c>
      <c r="D22" s="17"/>
      <c r="E22" s="28">
        <f>C21-C22</f>
        <v>-1620.3</v>
      </c>
      <c r="F22" s="19"/>
      <c r="J22" t="s">
        <v>15</v>
      </c>
    </row>
    <row r="23" spans="2:11" ht="12.75">
      <c r="B23" s="50" t="s">
        <v>37</v>
      </c>
      <c r="C23" s="16"/>
      <c r="D23" s="20"/>
      <c r="E23" s="11"/>
      <c r="F23" s="21"/>
      <c r="J23" s="39"/>
      <c r="K23" s="41"/>
    </row>
    <row r="24" spans="2:6" ht="12.75">
      <c r="B24" s="51"/>
      <c r="C24" s="16"/>
      <c r="D24" s="20"/>
      <c r="E24" s="16"/>
      <c r="F24" s="21"/>
    </row>
    <row r="25" spans="2:8" ht="12.75">
      <c r="B25" s="43"/>
      <c r="C25" s="16"/>
      <c r="D25" s="20"/>
      <c r="E25" s="23"/>
      <c r="F25" s="21"/>
      <c r="H25" s="39"/>
    </row>
    <row r="26" spans="2:6" ht="12.75">
      <c r="B26" s="29" t="s">
        <v>5</v>
      </c>
      <c r="C26" s="23"/>
      <c r="D26" s="24"/>
      <c r="E26" s="28">
        <v>7732.09</v>
      </c>
      <c r="F26" s="25"/>
    </row>
    <row r="27" spans="2:6" ht="12.75">
      <c r="B27" s="34" t="s">
        <v>6</v>
      </c>
      <c r="C27" s="35"/>
      <c r="D27" s="36"/>
      <c r="E27" s="28">
        <f>E22+E26</f>
        <v>6111.79</v>
      </c>
      <c r="F27" s="37"/>
    </row>
    <row r="28" ht="12.75">
      <c r="E28" s="1">
        <f>E17-E27</f>
        <v>0</v>
      </c>
    </row>
    <row r="29" ht="12.75">
      <c r="J29" s="44"/>
    </row>
    <row r="30" spans="2:5" ht="12.75">
      <c r="B30" t="s">
        <v>14</v>
      </c>
      <c r="E30" s="38" t="s">
        <v>13</v>
      </c>
    </row>
    <row r="33" spans="7:11" ht="12.75">
      <c r="G33" t="s">
        <v>16</v>
      </c>
      <c r="K33" s="39"/>
    </row>
    <row r="35" ht="12.75">
      <c r="J35" s="39"/>
    </row>
  </sheetData>
  <sheetProtection/>
  <mergeCells count="2">
    <mergeCell ref="B2:F2"/>
    <mergeCell ref="B23:B2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R3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23.57421875" style="0" customWidth="1"/>
    <col min="3" max="3" width="10.140625" style="1" customWidth="1"/>
    <col min="4" max="4" width="2.57421875" style="0" customWidth="1"/>
    <col min="5" max="5" width="14.57421875" style="1" customWidth="1"/>
    <col min="6" max="6" width="13.421875" style="2" customWidth="1"/>
  </cols>
  <sheetData>
    <row r="2" spans="2:6" ht="19.5" customHeight="1">
      <c r="B2" s="47" t="s">
        <v>18</v>
      </c>
      <c r="C2" s="48"/>
      <c r="D2" s="48"/>
      <c r="E2" s="48"/>
      <c r="F2" s="49"/>
    </row>
    <row r="4" spans="2:6" ht="19.5" customHeight="1">
      <c r="B4" s="3" t="s">
        <v>0</v>
      </c>
      <c r="C4" s="4"/>
      <c r="D4" s="5"/>
      <c r="E4" s="40" t="s">
        <v>36</v>
      </c>
      <c r="F4" s="46">
        <v>2021</v>
      </c>
    </row>
    <row r="7" spans="2:6" ht="12.75">
      <c r="B7" s="6" t="s">
        <v>2</v>
      </c>
      <c r="C7" s="42" t="s">
        <v>34</v>
      </c>
      <c r="D7" s="8"/>
      <c r="E7" s="7" t="s">
        <v>3</v>
      </c>
      <c r="F7" s="9"/>
    </row>
    <row r="8" spans="2:6" ht="12.75">
      <c r="B8" s="10"/>
      <c r="C8" s="11"/>
      <c r="D8" s="12"/>
      <c r="E8" s="13"/>
      <c r="F8" s="14"/>
    </row>
    <row r="9" spans="2:6" ht="12.75">
      <c r="B9" s="15" t="s">
        <v>4</v>
      </c>
      <c r="C9" s="16"/>
      <c r="D9" s="17"/>
      <c r="E9" s="18">
        <f>'November 2021'!E22</f>
        <v>-4100.57</v>
      </c>
      <c r="F9" s="19"/>
    </row>
    <row r="10" spans="2:6" ht="12.75">
      <c r="B10" s="15" t="s">
        <v>5</v>
      </c>
      <c r="C10" s="16"/>
      <c r="D10" s="17"/>
      <c r="E10" s="18">
        <f>'November 2021'!E26</f>
        <v>12098.43</v>
      </c>
      <c r="F10" s="19"/>
    </row>
    <row r="11" spans="2:18" ht="12.75">
      <c r="B11" s="15"/>
      <c r="C11" s="16"/>
      <c r="D11" s="20"/>
      <c r="E11" s="13"/>
      <c r="F11" s="21"/>
      <c r="R11" t="s">
        <v>16</v>
      </c>
    </row>
    <row r="12" spans="2:6" ht="12.75">
      <c r="B12" s="22" t="s">
        <v>6</v>
      </c>
      <c r="C12" s="23"/>
      <c r="D12" s="24"/>
      <c r="E12" s="18">
        <f>SUM(E9:E11)</f>
        <v>7997.860000000001</v>
      </c>
      <c r="F12" s="25"/>
    </row>
    <row r="13" spans="2:6" ht="12.75">
      <c r="B13" s="26" t="s">
        <v>7</v>
      </c>
      <c r="C13" s="42" t="s">
        <v>36</v>
      </c>
      <c r="D13" s="8"/>
      <c r="E13" s="7"/>
      <c r="F13" s="9"/>
    </row>
    <row r="14" spans="2:10" ht="12.75">
      <c r="B14" s="10" t="s">
        <v>8</v>
      </c>
      <c r="C14" s="11"/>
      <c r="D14" s="12"/>
      <c r="E14" s="11">
        <v>0.26</v>
      </c>
      <c r="F14" s="14"/>
      <c r="J14" s="39"/>
    </row>
    <row r="15" spans="2:11" ht="12.75">
      <c r="B15" s="15" t="s">
        <v>9</v>
      </c>
      <c r="C15" s="16"/>
      <c r="D15" s="20"/>
      <c r="E15" s="16">
        <v>1920.53</v>
      </c>
      <c r="F15" s="21"/>
      <c r="H15" s="39"/>
      <c r="J15" s="39"/>
      <c r="K15" s="39"/>
    </row>
    <row r="16" spans="2:6" ht="12.75">
      <c r="B16" s="15"/>
      <c r="C16" s="16"/>
      <c r="D16" s="20"/>
      <c r="E16" s="23"/>
      <c r="F16" s="21"/>
    </row>
    <row r="17" spans="2:11" ht="12.75">
      <c r="B17" s="27" t="s">
        <v>6</v>
      </c>
      <c r="C17" s="16"/>
      <c r="D17" s="17"/>
      <c r="E17" s="28">
        <f>E12+E14-E15</f>
        <v>6077.590000000001</v>
      </c>
      <c r="F17" s="19"/>
      <c r="K17" s="39"/>
    </row>
    <row r="18" spans="2:6" ht="12.75">
      <c r="B18" s="29"/>
      <c r="C18" s="23"/>
      <c r="D18" s="30"/>
      <c r="E18" s="13"/>
      <c r="F18" s="31"/>
    </row>
    <row r="19" spans="2:6" ht="12.75">
      <c r="B19" s="26" t="s">
        <v>10</v>
      </c>
      <c r="C19" s="7" t="str">
        <f>C13</f>
        <v>December</v>
      </c>
      <c r="D19" s="8"/>
      <c r="E19" s="7"/>
      <c r="F19" s="9"/>
    </row>
    <row r="20" spans="2:11" ht="12.75">
      <c r="B20" s="10"/>
      <c r="C20" s="11"/>
      <c r="D20" s="12"/>
      <c r="E20" s="11"/>
      <c r="F20" s="14"/>
      <c r="K20" s="41"/>
    </row>
    <row r="21" spans="2:12" ht="12.75">
      <c r="B21" s="15" t="s">
        <v>11</v>
      </c>
      <c r="C21" s="16">
        <v>100</v>
      </c>
      <c r="D21" s="20"/>
      <c r="E21" s="32"/>
      <c r="F21" s="21"/>
      <c r="I21" s="39"/>
      <c r="K21" s="41"/>
      <c r="L21" s="41" t="s">
        <v>15</v>
      </c>
    </row>
    <row r="22" spans="2:10" ht="12.75">
      <c r="B22" s="33" t="s">
        <v>12</v>
      </c>
      <c r="C22" s="45">
        <v>1754.5</v>
      </c>
      <c r="D22" s="17"/>
      <c r="E22" s="28">
        <f>C21-C22</f>
        <v>-1654.5</v>
      </c>
      <c r="F22" s="19"/>
      <c r="J22" t="s">
        <v>15</v>
      </c>
    </row>
    <row r="23" spans="2:11" ht="12.75">
      <c r="B23" s="50" t="s">
        <v>37</v>
      </c>
      <c r="C23" s="16"/>
      <c r="D23" s="20"/>
      <c r="E23" s="11"/>
      <c r="F23" s="21"/>
      <c r="J23" s="39"/>
      <c r="K23" s="41"/>
    </row>
    <row r="24" spans="2:6" ht="12.75">
      <c r="B24" s="51"/>
      <c r="C24" s="16"/>
      <c r="D24" s="20"/>
      <c r="E24" s="16"/>
      <c r="F24" s="21"/>
    </row>
    <row r="25" spans="2:8" ht="12.75">
      <c r="B25" s="43"/>
      <c r="C25" s="16"/>
      <c r="D25" s="20"/>
      <c r="E25" s="23"/>
      <c r="F25" s="21"/>
      <c r="H25" s="39"/>
    </row>
    <row r="26" spans="2:6" ht="12.75">
      <c r="B26" s="29" t="s">
        <v>5</v>
      </c>
      <c r="C26" s="23"/>
      <c r="D26" s="24"/>
      <c r="E26" s="28">
        <v>7732.09</v>
      </c>
      <c r="F26" s="25"/>
    </row>
    <row r="27" spans="2:6" ht="12.75">
      <c r="B27" s="34" t="s">
        <v>6</v>
      </c>
      <c r="C27" s="35"/>
      <c r="D27" s="36"/>
      <c r="E27" s="28">
        <f>E22+E26</f>
        <v>6077.59</v>
      </c>
      <c r="F27" s="37"/>
    </row>
    <row r="28" ht="12.75">
      <c r="E28" s="1">
        <f>E17-E27</f>
        <v>0</v>
      </c>
    </row>
    <row r="29" ht="12.75">
      <c r="J29" s="44"/>
    </row>
    <row r="30" spans="2:5" ht="12.75">
      <c r="B30" t="s">
        <v>14</v>
      </c>
      <c r="E30" s="38" t="s">
        <v>13</v>
      </c>
    </row>
    <row r="33" spans="7:11" ht="12.75">
      <c r="G33" t="s">
        <v>16</v>
      </c>
      <c r="K33" s="39"/>
    </row>
    <row r="35" ht="12.75">
      <c r="J35" s="39"/>
    </row>
  </sheetData>
  <sheetProtection/>
  <mergeCells count="2">
    <mergeCell ref="B2:F2"/>
    <mergeCell ref="B23:B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5"/>
  <sheetViews>
    <sheetView zoomScalePageLayoutView="0" workbookViewId="0" topLeftCell="A1">
      <selection activeCell="B23" sqref="B23:B24"/>
    </sheetView>
  </sheetViews>
  <sheetFormatPr defaultColWidth="9.140625" defaultRowHeight="12.75"/>
  <cols>
    <col min="2" max="2" width="23.57421875" style="0" customWidth="1"/>
    <col min="3" max="3" width="10.140625" style="1" customWidth="1"/>
    <col min="4" max="4" width="2.57421875" style="0" customWidth="1"/>
    <col min="5" max="5" width="14.57421875" style="1" customWidth="1"/>
    <col min="6" max="6" width="13.421875" style="2" customWidth="1"/>
  </cols>
  <sheetData>
    <row r="2" spans="2:6" ht="19.5" customHeight="1">
      <c r="B2" s="47" t="s">
        <v>18</v>
      </c>
      <c r="C2" s="48"/>
      <c r="D2" s="48"/>
      <c r="E2" s="48"/>
      <c r="F2" s="49"/>
    </row>
    <row r="4" spans="2:6" ht="19.5" customHeight="1">
      <c r="B4" s="3" t="s">
        <v>0</v>
      </c>
      <c r="C4" s="4"/>
      <c r="D4" s="5"/>
      <c r="E4" s="40" t="s">
        <v>38</v>
      </c>
      <c r="F4" s="46">
        <v>2022</v>
      </c>
    </row>
    <row r="7" spans="2:6" ht="12.75">
      <c r="B7" s="6" t="s">
        <v>2</v>
      </c>
      <c r="C7" s="42" t="s">
        <v>38</v>
      </c>
      <c r="D7" s="8"/>
      <c r="E7" s="7" t="s">
        <v>3</v>
      </c>
      <c r="F7" s="9"/>
    </row>
    <row r="8" spans="2:6" ht="12.75">
      <c r="B8" s="10"/>
      <c r="C8" s="11"/>
      <c r="D8" s="12"/>
      <c r="E8" s="13"/>
      <c r="F8" s="14"/>
    </row>
    <row r="9" spans="2:6" ht="12.75">
      <c r="B9" s="15" t="s">
        <v>4</v>
      </c>
      <c r="C9" s="16"/>
      <c r="D9" s="17"/>
      <c r="E9" s="18">
        <f>'December 2021'!E22</f>
        <v>-1654.5</v>
      </c>
      <c r="F9" s="19"/>
    </row>
    <row r="10" spans="2:6" ht="12.75">
      <c r="B10" s="15" t="s">
        <v>5</v>
      </c>
      <c r="C10" s="16"/>
      <c r="D10" s="17"/>
      <c r="E10" s="18">
        <f>'December 2021'!E26</f>
        <v>7732.09</v>
      </c>
      <c r="F10" s="19"/>
    </row>
    <row r="11" spans="2:18" ht="12.75">
      <c r="B11" s="15"/>
      <c r="C11" s="16"/>
      <c r="D11" s="20"/>
      <c r="E11" s="13"/>
      <c r="F11" s="21"/>
      <c r="R11" t="s">
        <v>16</v>
      </c>
    </row>
    <row r="12" spans="2:6" ht="12.75">
      <c r="B12" s="22" t="s">
        <v>6</v>
      </c>
      <c r="C12" s="23"/>
      <c r="D12" s="24"/>
      <c r="E12" s="18">
        <f>SUM(E9:E11)</f>
        <v>6077.59</v>
      </c>
      <c r="F12" s="25"/>
    </row>
    <row r="13" spans="2:6" ht="12.75">
      <c r="B13" s="26" t="s">
        <v>7</v>
      </c>
      <c r="C13" s="42" t="s">
        <v>38</v>
      </c>
      <c r="D13" s="8"/>
      <c r="E13" s="7"/>
      <c r="F13" s="9"/>
    </row>
    <row r="14" spans="2:10" ht="12.75">
      <c r="B14" s="10" t="s">
        <v>8</v>
      </c>
      <c r="C14" s="11"/>
      <c r="D14" s="12"/>
      <c r="E14" s="11">
        <v>100</v>
      </c>
      <c r="F14" s="14"/>
      <c r="J14" s="39"/>
    </row>
    <row r="15" spans="2:11" ht="12.75">
      <c r="B15" s="15" t="s">
        <v>9</v>
      </c>
      <c r="C15" s="16"/>
      <c r="D15" s="20"/>
      <c r="E15" s="16">
        <v>1301.41</v>
      </c>
      <c r="F15" s="21"/>
      <c r="H15" s="39"/>
      <c r="J15" s="39"/>
      <c r="K15" s="39"/>
    </row>
    <row r="16" spans="2:6" ht="12.75">
      <c r="B16" s="15"/>
      <c r="C16" s="16"/>
      <c r="D16" s="20"/>
      <c r="E16" s="23"/>
      <c r="F16" s="21"/>
    </row>
    <row r="17" spans="2:11" ht="12.75">
      <c r="B17" s="27" t="s">
        <v>6</v>
      </c>
      <c r="C17" s="16"/>
      <c r="D17" s="17"/>
      <c r="E17" s="28">
        <f>E12+E14-E15</f>
        <v>4876.18</v>
      </c>
      <c r="F17" s="19"/>
      <c r="K17" s="39"/>
    </row>
    <row r="18" spans="2:6" ht="12.75">
      <c r="B18" s="29"/>
      <c r="C18" s="23"/>
      <c r="D18" s="30"/>
      <c r="E18" s="13"/>
      <c r="F18" s="31"/>
    </row>
    <row r="19" spans="2:6" ht="12.75">
      <c r="B19" s="26" t="s">
        <v>10</v>
      </c>
      <c r="C19" s="7" t="str">
        <f>C13</f>
        <v>January</v>
      </c>
      <c r="D19" s="8"/>
      <c r="E19" s="7"/>
      <c r="F19" s="9"/>
    </row>
    <row r="20" spans="2:11" ht="12.75">
      <c r="B20" s="10"/>
      <c r="C20" s="11"/>
      <c r="D20" s="12"/>
      <c r="E20" s="11"/>
      <c r="F20" s="14"/>
      <c r="K20" s="41"/>
    </row>
    <row r="21" spans="2:12" ht="12.75">
      <c r="B21" s="15" t="s">
        <v>11</v>
      </c>
      <c r="C21" s="16">
        <v>101.86</v>
      </c>
      <c r="D21" s="20"/>
      <c r="E21" s="32"/>
      <c r="F21" s="21"/>
      <c r="I21" s="39"/>
      <c r="K21" s="41"/>
      <c r="L21" s="41" t="s">
        <v>15</v>
      </c>
    </row>
    <row r="22" spans="2:10" ht="12.75">
      <c r="B22" s="33" t="s">
        <v>12</v>
      </c>
      <c r="C22" s="45">
        <v>1647.84</v>
      </c>
      <c r="D22" s="17"/>
      <c r="E22" s="28">
        <f>C21-C22</f>
        <v>-1545.98</v>
      </c>
      <c r="F22" s="19"/>
      <c r="J22" t="s">
        <v>15</v>
      </c>
    </row>
    <row r="23" spans="2:11" ht="12.75">
      <c r="B23" s="50" t="s">
        <v>39</v>
      </c>
      <c r="C23" s="16"/>
      <c r="D23" s="20"/>
      <c r="E23" s="11"/>
      <c r="F23" s="21"/>
      <c r="J23" s="39"/>
      <c r="K23" s="41"/>
    </row>
    <row r="24" spans="2:6" ht="12.75">
      <c r="B24" s="51"/>
      <c r="C24" s="16"/>
      <c r="D24" s="20"/>
      <c r="E24" s="16"/>
      <c r="F24" s="21"/>
    </row>
    <row r="25" spans="2:8" ht="12.75">
      <c r="B25" s="43"/>
      <c r="C25" s="16"/>
      <c r="D25" s="20"/>
      <c r="E25" s="23"/>
      <c r="F25" s="21"/>
      <c r="H25" s="39"/>
    </row>
    <row r="26" spans="2:6" ht="12.75">
      <c r="B26" s="29" t="s">
        <v>5</v>
      </c>
      <c r="C26" s="23"/>
      <c r="D26" s="24"/>
      <c r="E26" s="28">
        <v>6422.16</v>
      </c>
      <c r="F26" s="25"/>
    </row>
    <row r="27" spans="2:6" ht="12.75">
      <c r="B27" s="34" t="s">
        <v>6</v>
      </c>
      <c r="C27" s="35"/>
      <c r="D27" s="36"/>
      <c r="E27" s="28">
        <f>E22+E26</f>
        <v>4876.18</v>
      </c>
      <c r="F27" s="37"/>
    </row>
    <row r="28" ht="12.75">
      <c r="E28" s="1">
        <f>E17-E27</f>
        <v>0</v>
      </c>
    </row>
    <row r="29" ht="12.75">
      <c r="J29" s="44"/>
    </row>
    <row r="30" spans="2:5" ht="12.75">
      <c r="B30" t="s">
        <v>14</v>
      </c>
      <c r="E30" s="38" t="s">
        <v>13</v>
      </c>
    </row>
    <row r="33" spans="7:11" ht="12.75">
      <c r="G33" t="s">
        <v>16</v>
      </c>
      <c r="K33" s="39"/>
    </row>
    <row r="35" ht="12.75">
      <c r="J35" s="39"/>
    </row>
  </sheetData>
  <sheetProtection/>
  <mergeCells count="2">
    <mergeCell ref="B2:F2"/>
    <mergeCell ref="B23:B24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R35"/>
  <sheetViews>
    <sheetView zoomScalePageLayoutView="0" workbookViewId="0" topLeftCell="A1">
      <selection activeCell="I23" sqref="I23"/>
    </sheetView>
  </sheetViews>
  <sheetFormatPr defaultColWidth="9.140625" defaultRowHeight="12.75"/>
  <cols>
    <col min="2" max="2" width="23.57421875" style="0" customWidth="1"/>
    <col min="3" max="3" width="10.140625" style="1" customWidth="1"/>
    <col min="4" max="4" width="2.57421875" style="0" customWidth="1"/>
    <col min="5" max="5" width="14.57421875" style="1" customWidth="1"/>
    <col min="6" max="6" width="13.421875" style="2" customWidth="1"/>
  </cols>
  <sheetData>
    <row r="2" spans="2:6" ht="19.5" customHeight="1">
      <c r="B2" s="47" t="s">
        <v>18</v>
      </c>
      <c r="C2" s="48"/>
      <c r="D2" s="48"/>
      <c r="E2" s="48"/>
      <c r="F2" s="49"/>
    </row>
    <row r="4" spans="2:6" ht="19.5" customHeight="1">
      <c r="B4" s="3" t="s">
        <v>0</v>
      </c>
      <c r="C4" s="4"/>
      <c r="D4" s="5"/>
      <c r="E4" s="40" t="s">
        <v>38</v>
      </c>
      <c r="F4" s="46">
        <v>2022</v>
      </c>
    </row>
    <row r="7" spans="2:6" ht="12.75">
      <c r="B7" s="6" t="s">
        <v>2</v>
      </c>
      <c r="C7" s="42" t="s">
        <v>36</v>
      </c>
      <c r="D7" s="8"/>
      <c r="E7" s="7" t="s">
        <v>3</v>
      </c>
      <c r="F7" s="9"/>
    </row>
    <row r="8" spans="2:6" ht="12.75">
      <c r="B8" s="10"/>
      <c r="C8" s="11"/>
      <c r="D8" s="12"/>
      <c r="E8" s="13"/>
      <c r="F8" s="14"/>
    </row>
    <row r="9" spans="2:6" ht="12.75">
      <c r="B9" s="15" t="s">
        <v>4</v>
      </c>
      <c r="C9" s="16"/>
      <c r="D9" s="17"/>
      <c r="E9" s="18">
        <f>'Dec fixed'!E22</f>
        <v>-1620.3</v>
      </c>
      <c r="F9" s="19"/>
    </row>
    <row r="10" spans="2:6" ht="12.75">
      <c r="B10" s="15" t="s">
        <v>5</v>
      </c>
      <c r="C10" s="16"/>
      <c r="D10" s="17"/>
      <c r="E10" s="18">
        <f>'Dec fixed'!E26</f>
        <v>7732.09</v>
      </c>
      <c r="F10" s="19"/>
    </row>
    <row r="11" spans="2:18" ht="12.75">
      <c r="B11" s="15"/>
      <c r="C11" s="16"/>
      <c r="D11" s="20"/>
      <c r="E11" s="13"/>
      <c r="F11" s="21"/>
      <c r="R11" t="s">
        <v>16</v>
      </c>
    </row>
    <row r="12" spans="2:6" ht="12.75">
      <c r="B12" s="22" t="s">
        <v>6</v>
      </c>
      <c r="C12" s="23"/>
      <c r="D12" s="24"/>
      <c r="E12" s="18">
        <f>SUM(E9:E11)</f>
        <v>6111.79</v>
      </c>
      <c r="F12" s="25"/>
    </row>
    <row r="13" spans="2:6" ht="12.75">
      <c r="B13" s="26" t="s">
        <v>7</v>
      </c>
      <c r="C13" s="42" t="s">
        <v>38</v>
      </c>
      <c r="D13" s="8"/>
      <c r="E13" s="7"/>
      <c r="F13" s="9"/>
    </row>
    <row r="14" spans="2:10" ht="12.75">
      <c r="B14" s="10" t="s">
        <v>8</v>
      </c>
      <c r="C14" s="11"/>
      <c r="D14" s="12"/>
      <c r="E14" s="11">
        <v>100</v>
      </c>
      <c r="F14" s="14"/>
      <c r="J14" s="39"/>
    </row>
    <row r="15" spans="2:11" ht="12.75">
      <c r="B15" s="15" t="s">
        <v>9</v>
      </c>
      <c r="C15" s="16"/>
      <c r="D15" s="20"/>
      <c r="E15" s="16">
        <v>1286.87</v>
      </c>
      <c r="F15" s="21"/>
      <c r="H15" s="39"/>
      <c r="J15" s="39"/>
      <c r="K15" s="39"/>
    </row>
    <row r="16" spans="2:6" ht="12.75">
      <c r="B16" s="15"/>
      <c r="C16" s="16"/>
      <c r="D16" s="20"/>
      <c r="E16" s="23"/>
      <c r="F16" s="21"/>
    </row>
    <row r="17" spans="2:11" ht="12.75">
      <c r="B17" s="27" t="s">
        <v>6</v>
      </c>
      <c r="C17" s="16"/>
      <c r="D17" s="17"/>
      <c r="E17" s="28">
        <f>E12+E14-E15</f>
        <v>4924.92</v>
      </c>
      <c r="F17" s="19"/>
      <c r="K17" s="39"/>
    </row>
    <row r="18" spans="2:6" ht="12.75">
      <c r="B18" s="29"/>
      <c r="C18" s="23"/>
      <c r="D18" s="30"/>
      <c r="E18" s="13"/>
      <c r="F18" s="31"/>
    </row>
    <row r="19" spans="2:6" ht="12.75">
      <c r="B19" s="26" t="s">
        <v>10</v>
      </c>
      <c r="C19" s="7" t="str">
        <f>C13</f>
        <v>January</v>
      </c>
      <c r="D19" s="8"/>
      <c r="E19" s="7"/>
      <c r="F19" s="9"/>
    </row>
    <row r="20" spans="2:11" ht="12.75">
      <c r="B20" s="10"/>
      <c r="C20" s="11"/>
      <c r="D20" s="12"/>
      <c r="E20" s="11"/>
      <c r="F20" s="14"/>
      <c r="K20" s="41"/>
    </row>
    <row r="21" spans="2:12" ht="12.75">
      <c r="B21" s="15" t="s">
        <v>11</v>
      </c>
      <c r="C21" s="16">
        <v>101.86</v>
      </c>
      <c r="D21" s="20"/>
      <c r="E21" s="32"/>
      <c r="F21" s="21"/>
      <c r="I21" s="39"/>
      <c r="K21" s="41"/>
      <c r="L21" s="41" t="s">
        <v>15</v>
      </c>
    </row>
    <row r="22" spans="2:10" ht="12.75">
      <c r="B22" s="33" t="s">
        <v>12</v>
      </c>
      <c r="C22" s="45">
        <v>1599.1</v>
      </c>
      <c r="D22" s="17"/>
      <c r="E22" s="28">
        <f>C21-C22</f>
        <v>-1497.24</v>
      </c>
      <c r="F22" s="19"/>
      <c r="J22" t="s">
        <v>15</v>
      </c>
    </row>
    <row r="23" spans="2:11" ht="12.75">
      <c r="B23" s="50" t="s">
        <v>39</v>
      </c>
      <c r="C23" s="16"/>
      <c r="D23" s="20"/>
      <c r="E23" s="11"/>
      <c r="F23" s="21"/>
      <c r="J23" s="39"/>
      <c r="K23" s="41"/>
    </row>
    <row r="24" spans="2:6" ht="12.75">
      <c r="B24" s="51"/>
      <c r="C24" s="16"/>
      <c r="D24" s="20"/>
      <c r="E24" s="16"/>
      <c r="F24" s="21"/>
    </row>
    <row r="25" spans="2:8" ht="12.75">
      <c r="B25" s="43"/>
      <c r="C25" s="16"/>
      <c r="D25" s="20"/>
      <c r="E25" s="23"/>
      <c r="F25" s="21"/>
      <c r="H25" s="39"/>
    </row>
    <row r="26" spans="2:6" ht="12.75">
      <c r="B26" s="29" t="s">
        <v>5</v>
      </c>
      <c r="C26" s="23"/>
      <c r="D26" s="24"/>
      <c r="E26" s="28">
        <v>6422.16</v>
      </c>
      <c r="F26" s="25"/>
    </row>
    <row r="27" spans="2:6" ht="12.75">
      <c r="B27" s="34" t="s">
        <v>6</v>
      </c>
      <c r="C27" s="35"/>
      <c r="D27" s="36"/>
      <c r="E27" s="28">
        <f>E22+E26</f>
        <v>4924.92</v>
      </c>
      <c r="F27" s="37"/>
    </row>
    <row r="28" ht="12.75">
      <c r="E28" s="1">
        <f>E17-E27</f>
        <v>0</v>
      </c>
    </row>
    <row r="29" ht="12.75">
      <c r="J29" s="44"/>
    </row>
    <row r="30" spans="2:5" ht="12.75">
      <c r="B30" t="s">
        <v>14</v>
      </c>
      <c r="E30" s="38" t="s">
        <v>13</v>
      </c>
    </row>
    <row r="33" spans="7:11" ht="12.75">
      <c r="G33" t="s">
        <v>16</v>
      </c>
      <c r="K33" s="39"/>
    </row>
    <row r="35" ht="12.75">
      <c r="J35" s="39"/>
    </row>
  </sheetData>
  <sheetProtection/>
  <mergeCells count="2">
    <mergeCell ref="B2:F2"/>
    <mergeCell ref="B23:B2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R35"/>
  <sheetViews>
    <sheetView zoomScalePageLayoutView="0" workbookViewId="0" topLeftCell="A1">
      <selection activeCell="I32" sqref="I32"/>
    </sheetView>
  </sheetViews>
  <sheetFormatPr defaultColWidth="9.140625" defaultRowHeight="12.75"/>
  <cols>
    <col min="2" max="2" width="23.57421875" style="0" customWidth="1"/>
    <col min="3" max="3" width="10.140625" style="1" customWidth="1"/>
    <col min="4" max="4" width="2.57421875" style="0" customWidth="1"/>
    <col min="5" max="5" width="14.57421875" style="1" customWidth="1"/>
    <col min="6" max="6" width="13.421875" style="2" customWidth="1"/>
  </cols>
  <sheetData>
    <row r="2" spans="2:6" ht="19.5" customHeight="1">
      <c r="B2" s="47" t="s">
        <v>18</v>
      </c>
      <c r="C2" s="48"/>
      <c r="D2" s="48"/>
      <c r="E2" s="48"/>
      <c r="F2" s="49"/>
    </row>
    <row r="4" spans="2:6" ht="19.5" customHeight="1">
      <c r="B4" s="3" t="s">
        <v>0</v>
      </c>
      <c r="C4" s="4"/>
      <c r="D4" s="5"/>
      <c r="E4" s="40" t="s">
        <v>20</v>
      </c>
      <c r="F4" s="46">
        <v>2022</v>
      </c>
    </row>
    <row r="7" spans="2:6" ht="12.75">
      <c r="B7" s="6" t="s">
        <v>2</v>
      </c>
      <c r="C7" s="42" t="s">
        <v>38</v>
      </c>
      <c r="D7" s="8"/>
      <c r="E7" s="7" t="s">
        <v>3</v>
      </c>
      <c r="F7" s="9"/>
    </row>
    <row r="8" spans="2:6" ht="12.75">
      <c r="B8" s="10"/>
      <c r="C8" s="11"/>
      <c r="D8" s="12"/>
      <c r="E8" s="13"/>
      <c r="F8" s="14"/>
    </row>
    <row r="9" spans="2:6" ht="12.75">
      <c r="B9" s="15" t="s">
        <v>4</v>
      </c>
      <c r="C9" s="16"/>
      <c r="D9" s="17"/>
      <c r="E9" s="18">
        <f>'Jan 22'!E22</f>
        <v>-1545.98</v>
      </c>
      <c r="F9" s="19"/>
    </row>
    <row r="10" spans="2:6" ht="12.75">
      <c r="B10" s="15" t="s">
        <v>5</v>
      </c>
      <c r="C10" s="16"/>
      <c r="D10" s="17"/>
      <c r="E10" s="18">
        <f>'Jan 22'!E26</f>
        <v>6422.16</v>
      </c>
      <c r="F10" s="19"/>
    </row>
    <row r="11" spans="2:18" ht="12.75">
      <c r="B11" s="15"/>
      <c r="C11" s="16"/>
      <c r="D11" s="20"/>
      <c r="E11" s="13"/>
      <c r="F11" s="21"/>
      <c r="R11" t="s">
        <v>16</v>
      </c>
    </row>
    <row r="12" spans="2:6" ht="12.75">
      <c r="B12" s="22" t="s">
        <v>6</v>
      </c>
      <c r="C12" s="23"/>
      <c r="D12" s="24"/>
      <c r="E12" s="18">
        <f>SUM(E9:E11)</f>
        <v>4876.18</v>
      </c>
      <c r="F12" s="25"/>
    </row>
    <row r="13" spans="2:6" ht="12.75">
      <c r="B13" s="26" t="s">
        <v>7</v>
      </c>
      <c r="C13" s="42" t="s">
        <v>38</v>
      </c>
      <c r="D13" s="8"/>
      <c r="E13" s="7"/>
      <c r="F13" s="9"/>
    </row>
    <row r="14" spans="2:10" ht="12.75">
      <c r="B14" s="10" t="s">
        <v>8</v>
      </c>
      <c r="C14" s="11"/>
      <c r="D14" s="12"/>
      <c r="E14" s="11">
        <v>641</v>
      </c>
      <c r="F14" s="14"/>
      <c r="J14" s="39"/>
    </row>
    <row r="15" spans="2:11" ht="12.75">
      <c r="B15" s="15" t="s">
        <v>9</v>
      </c>
      <c r="C15" s="16"/>
      <c r="D15" s="20"/>
      <c r="E15" s="16">
        <v>1093.31</v>
      </c>
      <c r="F15" s="21"/>
      <c r="H15" s="39"/>
      <c r="J15" s="39"/>
      <c r="K15" s="39"/>
    </row>
    <row r="16" spans="2:6" ht="12.75">
      <c r="B16" s="15"/>
      <c r="C16" s="16"/>
      <c r="D16" s="20"/>
      <c r="E16" s="23"/>
      <c r="F16" s="21"/>
    </row>
    <row r="17" spans="2:11" ht="12.75">
      <c r="B17" s="27" t="s">
        <v>6</v>
      </c>
      <c r="C17" s="16"/>
      <c r="D17" s="17"/>
      <c r="E17" s="28">
        <f>E12+E14-E15</f>
        <v>4423.870000000001</v>
      </c>
      <c r="F17" s="19"/>
      <c r="K17" s="39"/>
    </row>
    <row r="18" spans="2:6" ht="12.75">
      <c r="B18" s="29"/>
      <c r="C18" s="23"/>
      <c r="D18" s="30"/>
      <c r="E18" s="13"/>
      <c r="F18" s="31"/>
    </row>
    <row r="19" spans="2:6" ht="12.75">
      <c r="B19" s="26" t="s">
        <v>10</v>
      </c>
      <c r="C19" s="7" t="str">
        <f>C13</f>
        <v>January</v>
      </c>
      <c r="D19" s="8"/>
      <c r="E19" s="7"/>
      <c r="F19" s="9"/>
    </row>
    <row r="20" spans="2:11" ht="12.75">
      <c r="B20" s="10"/>
      <c r="C20" s="11"/>
      <c r="D20" s="12"/>
      <c r="E20" s="11"/>
      <c r="F20" s="14"/>
      <c r="K20" s="41"/>
    </row>
    <row r="21" spans="2:12" ht="12.75">
      <c r="B21" s="15" t="s">
        <v>11</v>
      </c>
      <c r="C21" s="16">
        <v>60.4</v>
      </c>
      <c r="D21" s="20"/>
      <c r="E21" s="32"/>
      <c r="F21" s="21"/>
      <c r="I21" s="39"/>
      <c r="K21" s="41"/>
      <c r="L21" s="41" t="s">
        <v>15</v>
      </c>
    </row>
    <row r="22" spans="2:10" ht="12.75">
      <c r="B22" s="33" t="s">
        <v>12</v>
      </c>
      <c r="C22" s="45"/>
      <c r="D22" s="17"/>
      <c r="E22" s="28">
        <f>C21-C22</f>
        <v>60.4</v>
      </c>
      <c r="F22" s="19"/>
      <c r="J22" t="s">
        <v>15</v>
      </c>
    </row>
    <row r="23" spans="2:11" ht="12.75">
      <c r="B23" s="50"/>
      <c r="C23" s="16"/>
      <c r="D23" s="20"/>
      <c r="E23" s="11"/>
      <c r="F23" s="21"/>
      <c r="J23" s="39"/>
      <c r="K23" s="41"/>
    </row>
    <row r="24" spans="2:6" ht="12.75">
      <c r="B24" s="51"/>
      <c r="C24" s="16"/>
      <c r="D24" s="20"/>
      <c r="E24" s="16"/>
      <c r="F24" s="21"/>
    </row>
    <row r="25" spans="2:8" ht="12.75">
      <c r="B25" s="43"/>
      <c r="C25" s="16"/>
      <c r="D25" s="20"/>
      <c r="E25" s="23"/>
      <c r="F25" s="21"/>
      <c r="H25" s="39"/>
    </row>
    <row r="26" spans="2:6" ht="12.75">
      <c r="B26" s="29" t="s">
        <v>5</v>
      </c>
      <c r="C26" s="23"/>
      <c r="D26" s="24"/>
      <c r="E26" s="28">
        <v>5229.29</v>
      </c>
      <c r="F26" s="25"/>
    </row>
    <row r="27" spans="2:6" ht="12.75">
      <c r="B27" s="34" t="s">
        <v>6</v>
      </c>
      <c r="C27" s="35"/>
      <c r="D27" s="36"/>
      <c r="E27" s="28">
        <f>E22+E26</f>
        <v>5289.69</v>
      </c>
      <c r="F27" s="37"/>
    </row>
    <row r="28" ht="12.75">
      <c r="E28" s="1">
        <f>E17-E27</f>
        <v>-865.8199999999988</v>
      </c>
    </row>
    <row r="29" ht="12.75">
      <c r="J29" s="44"/>
    </row>
    <row r="30" spans="2:5" ht="12.75">
      <c r="B30" t="s">
        <v>14</v>
      </c>
      <c r="E30" s="38" t="s">
        <v>13</v>
      </c>
    </row>
    <row r="33" spans="7:11" ht="12.75">
      <c r="G33" t="s">
        <v>16</v>
      </c>
      <c r="K33" s="39"/>
    </row>
    <row r="35" ht="12.75">
      <c r="J35" s="39"/>
    </row>
  </sheetData>
  <sheetProtection/>
  <mergeCells count="2">
    <mergeCell ref="B2:F2"/>
    <mergeCell ref="B23:B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R35"/>
  <sheetViews>
    <sheetView zoomScalePageLayoutView="0" workbookViewId="0" topLeftCell="A1">
      <selection activeCell="B25" sqref="B25"/>
    </sheetView>
  </sheetViews>
  <sheetFormatPr defaultColWidth="9.140625" defaultRowHeight="12.75"/>
  <cols>
    <col min="2" max="2" width="23.57421875" style="0" customWidth="1"/>
    <col min="3" max="3" width="10.140625" style="1" customWidth="1"/>
    <col min="4" max="4" width="2.57421875" style="0" customWidth="1"/>
    <col min="5" max="5" width="14.57421875" style="1" customWidth="1"/>
    <col min="6" max="6" width="13.421875" style="2" customWidth="1"/>
  </cols>
  <sheetData>
    <row r="2" spans="2:6" ht="19.5" customHeight="1">
      <c r="B2" s="47" t="s">
        <v>18</v>
      </c>
      <c r="C2" s="48"/>
      <c r="D2" s="48"/>
      <c r="E2" s="48"/>
      <c r="F2" s="49"/>
    </row>
    <row r="4" spans="2:6" ht="19.5" customHeight="1">
      <c r="B4" s="3" t="s">
        <v>0</v>
      </c>
      <c r="C4" s="4"/>
      <c r="D4" s="5"/>
      <c r="E4" s="40" t="s">
        <v>20</v>
      </c>
      <c r="F4" s="46">
        <v>2022</v>
      </c>
    </row>
    <row r="7" spans="2:6" ht="12.75">
      <c r="B7" s="6" t="s">
        <v>2</v>
      </c>
      <c r="C7" s="42" t="s">
        <v>38</v>
      </c>
      <c r="D7" s="8"/>
      <c r="E7" s="7" t="s">
        <v>3</v>
      </c>
      <c r="F7" s="9"/>
    </row>
    <row r="8" spans="2:6" ht="12.75">
      <c r="B8" s="10"/>
      <c r="C8" s="11"/>
      <c r="D8" s="12"/>
      <c r="E8" s="13"/>
      <c r="F8" s="14"/>
    </row>
    <row r="9" spans="2:6" ht="12.75">
      <c r="B9" s="15" t="s">
        <v>4</v>
      </c>
      <c r="C9" s="16"/>
      <c r="D9" s="17"/>
      <c r="E9" s="18">
        <f>'Jan fixed'!E22</f>
        <v>-1497.24</v>
      </c>
      <c r="F9" s="19"/>
    </row>
    <row r="10" spans="2:6" ht="12.75">
      <c r="B10" s="15" t="s">
        <v>5</v>
      </c>
      <c r="C10" s="16"/>
      <c r="D10" s="17"/>
      <c r="E10" s="18">
        <f>'Jan fixed'!E26</f>
        <v>6422.16</v>
      </c>
      <c r="F10" s="19"/>
    </row>
    <row r="11" spans="2:18" ht="12.75">
      <c r="B11" s="15"/>
      <c r="C11" s="16"/>
      <c r="D11" s="20"/>
      <c r="E11" s="13"/>
      <c r="F11" s="21"/>
      <c r="R11" t="s">
        <v>16</v>
      </c>
    </row>
    <row r="12" spans="2:6" ht="12.75">
      <c r="B12" s="22" t="s">
        <v>6</v>
      </c>
      <c r="C12" s="23"/>
      <c r="D12" s="24"/>
      <c r="E12" s="18">
        <f>SUM(E9:E11)</f>
        <v>4924.92</v>
      </c>
      <c r="F12" s="25"/>
    </row>
    <row r="13" spans="2:6" ht="12.75">
      <c r="B13" s="26" t="s">
        <v>7</v>
      </c>
      <c r="C13" s="42" t="s">
        <v>20</v>
      </c>
      <c r="D13" s="8"/>
      <c r="E13" s="7"/>
      <c r="F13" s="9"/>
    </row>
    <row r="14" spans="2:10" ht="12.75">
      <c r="B14" s="10" t="s">
        <v>8</v>
      </c>
      <c r="C14" s="11"/>
      <c r="D14" s="12"/>
      <c r="E14" s="11">
        <v>641</v>
      </c>
      <c r="F14" s="14"/>
      <c r="J14" s="39"/>
    </row>
    <row r="15" spans="2:11" ht="12.75">
      <c r="B15" s="15" t="s">
        <v>9</v>
      </c>
      <c r="C15" s="16"/>
      <c r="D15" s="20"/>
      <c r="E15" s="16">
        <v>1118.51</v>
      </c>
      <c r="F15" s="21"/>
      <c r="H15" s="39"/>
      <c r="J15" s="39"/>
      <c r="K15" s="39"/>
    </row>
    <row r="16" spans="2:6" ht="12.75">
      <c r="B16" s="15"/>
      <c r="C16" s="16"/>
      <c r="D16" s="20"/>
      <c r="E16" s="23"/>
      <c r="F16" s="21"/>
    </row>
    <row r="17" spans="2:11" ht="12.75">
      <c r="B17" s="27" t="s">
        <v>6</v>
      </c>
      <c r="C17" s="16"/>
      <c r="D17" s="17"/>
      <c r="E17" s="28">
        <f>E12+E14-E15</f>
        <v>4447.41</v>
      </c>
      <c r="F17" s="19"/>
      <c r="K17" s="39"/>
    </row>
    <row r="18" spans="2:6" ht="12.75">
      <c r="B18" s="29"/>
      <c r="C18" s="23"/>
      <c r="D18" s="30"/>
      <c r="E18" s="13"/>
      <c r="F18" s="31"/>
    </row>
    <row r="19" spans="2:6" ht="12.75">
      <c r="B19" s="26" t="s">
        <v>10</v>
      </c>
      <c r="C19" s="7" t="str">
        <f>C13</f>
        <v>February</v>
      </c>
      <c r="D19" s="8"/>
      <c r="E19" s="7"/>
      <c r="F19" s="9"/>
    </row>
    <row r="20" spans="2:11" ht="12.75">
      <c r="B20" s="10"/>
      <c r="C20" s="11"/>
      <c r="D20" s="12"/>
      <c r="E20" s="11"/>
      <c r="F20" s="14"/>
      <c r="K20" s="41"/>
    </row>
    <row r="21" spans="2:12" ht="12.75">
      <c r="B21" s="15" t="s">
        <v>11</v>
      </c>
      <c r="C21" s="16">
        <v>60.4</v>
      </c>
      <c r="D21" s="20"/>
      <c r="E21" s="32"/>
      <c r="F21" s="21"/>
      <c r="I21" s="39"/>
      <c r="K21" s="41"/>
      <c r="L21" s="41" t="s">
        <v>15</v>
      </c>
    </row>
    <row r="22" spans="2:10" ht="12.75">
      <c r="B22" s="33" t="s">
        <v>12</v>
      </c>
      <c r="C22" s="45">
        <v>842.28</v>
      </c>
      <c r="D22" s="17"/>
      <c r="E22" s="28">
        <f>C21-C22</f>
        <v>-781.88</v>
      </c>
      <c r="F22" s="19"/>
      <c r="J22" t="s">
        <v>15</v>
      </c>
    </row>
    <row r="23" spans="2:11" ht="12.75">
      <c r="B23" s="50" t="s">
        <v>40</v>
      </c>
      <c r="C23" s="16"/>
      <c r="D23" s="20"/>
      <c r="E23" s="11"/>
      <c r="F23" s="21"/>
      <c r="J23" s="39"/>
      <c r="K23" s="41"/>
    </row>
    <row r="24" spans="2:6" ht="12.75">
      <c r="B24" s="51"/>
      <c r="C24" s="16"/>
      <c r="D24" s="20"/>
      <c r="E24" s="16"/>
      <c r="F24" s="21"/>
    </row>
    <row r="25" spans="2:8" ht="12.75">
      <c r="B25" s="43"/>
      <c r="C25" s="16"/>
      <c r="D25" s="20"/>
      <c r="E25" s="23"/>
      <c r="F25" s="21"/>
      <c r="H25" s="39"/>
    </row>
    <row r="26" spans="2:6" ht="12.75">
      <c r="B26" s="29" t="s">
        <v>5</v>
      </c>
      <c r="C26" s="23"/>
      <c r="D26" s="24"/>
      <c r="E26" s="28">
        <v>5229.29</v>
      </c>
      <c r="F26" s="25"/>
    </row>
    <row r="27" spans="2:6" ht="12.75">
      <c r="B27" s="34" t="s">
        <v>6</v>
      </c>
      <c r="C27" s="35"/>
      <c r="D27" s="36"/>
      <c r="E27" s="28">
        <f>E22+E26</f>
        <v>4447.41</v>
      </c>
      <c r="F27" s="37"/>
    </row>
    <row r="28" ht="12.75">
      <c r="E28" s="1">
        <f>E17-E27</f>
        <v>0</v>
      </c>
    </row>
    <row r="29" ht="12.75">
      <c r="J29" s="44"/>
    </row>
    <row r="30" spans="2:5" ht="12.75">
      <c r="B30" t="s">
        <v>14</v>
      </c>
      <c r="E30" s="38" t="s">
        <v>13</v>
      </c>
    </row>
    <row r="33" spans="7:11" ht="12.75">
      <c r="G33" t="s">
        <v>16</v>
      </c>
      <c r="K33" s="39"/>
    </row>
    <row r="35" ht="12.75">
      <c r="J35" s="39"/>
    </row>
  </sheetData>
  <sheetProtection/>
  <mergeCells count="2">
    <mergeCell ref="B2:F2"/>
    <mergeCell ref="B23:B2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R3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23.57421875" style="0" customWidth="1"/>
    <col min="3" max="3" width="10.140625" style="1" customWidth="1"/>
    <col min="4" max="4" width="2.57421875" style="0" customWidth="1"/>
    <col min="5" max="5" width="14.57421875" style="1" customWidth="1"/>
    <col min="6" max="6" width="13.421875" style="2" customWidth="1"/>
  </cols>
  <sheetData>
    <row r="2" spans="2:6" ht="19.5" customHeight="1">
      <c r="B2" s="47" t="s">
        <v>18</v>
      </c>
      <c r="C2" s="48"/>
      <c r="D2" s="48"/>
      <c r="E2" s="48"/>
      <c r="F2" s="49"/>
    </row>
    <row r="4" spans="2:6" ht="19.5" customHeight="1">
      <c r="B4" s="3" t="s">
        <v>0</v>
      </c>
      <c r="C4" s="4"/>
      <c r="D4" s="5"/>
      <c r="E4" s="40" t="s">
        <v>1</v>
      </c>
      <c r="F4" s="46">
        <v>2022</v>
      </c>
    </row>
    <row r="7" spans="2:6" ht="12.75">
      <c r="B7" s="6" t="s">
        <v>2</v>
      </c>
      <c r="C7" s="42" t="s">
        <v>20</v>
      </c>
      <c r="D7" s="8"/>
      <c r="E7" s="7" t="s">
        <v>3</v>
      </c>
      <c r="F7" s="9"/>
    </row>
    <row r="8" spans="2:6" ht="12.75">
      <c r="B8" s="10"/>
      <c r="C8" s="11"/>
      <c r="D8" s="12"/>
      <c r="E8" s="13"/>
      <c r="F8" s="14"/>
    </row>
    <row r="9" spans="2:6" ht="12.75">
      <c r="B9" s="15" t="s">
        <v>4</v>
      </c>
      <c r="C9" s="16"/>
      <c r="D9" s="17"/>
      <c r="E9" s="18">
        <f>'feb 22 fixed'!E22</f>
        <v>-781.88</v>
      </c>
      <c r="F9" s="19"/>
    </row>
    <row r="10" spans="2:6" ht="12.75">
      <c r="B10" s="15" t="s">
        <v>5</v>
      </c>
      <c r="C10" s="16"/>
      <c r="D10" s="17"/>
      <c r="E10" s="18">
        <f>'feb 22 fixed'!E26</f>
        <v>5229.29</v>
      </c>
      <c r="F10" s="19"/>
    </row>
    <row r="11" spans="2:18" ht="12.75">
      <c r="B11" s="15"/>
      <c r="C11" s="16"/>
      <c r="D11" s="20"/>
      <c r="E11" s="13"/>
      <c r="F11" s="21"/>
      <c r="R11" t="s">
        <v>16</v>
      </c>
    </row>
    <row r="12" spans="2:6" ht="12.75">
      <c r="B12" s="22" t="s">
        <v>6</v>
      </c>
      <c r="C12" s="23"/>
      <c r="D12" s="24"/>
      <c r="E12" s="18">
        <f>SUM(E9:E11)</f>
        <v>4447.41</v>
      </c>
      <c r="F12" s="25"/>
    </row>
    <row r="13" spans="2:6" ht="12.75">
      <c r="B13" s="26" t="s">
        <v>7</v>
      </c>
      <c r="C13" s="42" t="s">
        <v>1</v>
      </c>
      <c r="D13" s="8"/>
      <c r="E13" s="7"/>
      <c r="F13" s="9"/>
    </row>
    <row r="14" spans="2:10" ht="12.75">
      <c r="B14" s="10" t="s">
        <v>8</v>
      </c>
      <c r="C14" s="11"/>
      <c r="D14" s="12"/>
      <c r="E14" s="11">
        <v>838.95</v>
      </c>
      <c r="F14" s="14"/>
      <c r="J14" s="39"/>
    </row>
    <row r="15" spans="2:11" ht="12.75">
      <c r="B15" s="15" t="s">
        <v>9</v>
      </c>
      <c r="C15" s="16"/>
      <c r="D15" s="20"/>
      <c r="E15" s="16">
        <v>2135.58</v>
      </c>
      <c r="F15" s="21"/>
      <c r="H15" s="39"/>
      <c r="J15" s="39"/>
      <c r="K15" s="39"/>
    </row>
    <row r="16" spans="2:6" ht="12.75">
      <c r="B16" s="15"/>
      <c r="C16" s="16"/>
      <c r="D16" s="20"/>
      <c r="E16" s="23"/>
      <c r="F16" s="21"/>
    </row>
    <row r="17" spans="2:11" ht="12.75">
      <c r="B17" s="27" t="s">
        <v>6</v>
      </c>
      <c r="C17" s="16"/>
      <c r="D17" s="17"/>
      <c r="E17" s="28">
        <f>E12+E14-E15</f>
        <v>3150.7799999999997</v>
      </c>
      <c r="F17" s="19"/>
      <c r="K17" s="39"/>
    </row>
    <row r="18" spans="2:6" ht="12.75">
      <c r="B18" s="29"/>
      <c r="C18" s="23"/>
      <c r="D18" s="30"/>
      <c r="E18" s="13"/>
      <c r="F18" s="31"/>
    </row>
    <row r="19" spans="2:6" ht="12.75">
      <c r="B19" s="26" t="s">
        <v>10</v>
      </c>
      <c r="C19" s="7" t="str">
        <f>C13</f>
        <v>March</v>
      </c>
      <c r="D19" s="8"/>
      <c r="E19" s="7"/>
      <c r="F19" s="9"/>
    </row>
    <row r="20" spans="2:11" ht="12.75">
      <c r="B20" s="10"/>
      <c r="C20" s="11"/>
      <c r="D20" s="12"/>
      <c r="E20" s="11"/>
      <c r="F20" s="14"/>
      <c r="K20" s="41"/>
    </row>
    <row r="21" spans="2:12" ht="12.75">
      <c r="B21" s="15" t="s">
        <v>11</v>
      </c>
      <c r="C21" s="16">
        <v>0</v>
      </c>
      <c r="D21" s="20"/>
      <c r="E21" s="32"/>
      <c r="F21" s="21"/>
      <c r="I21" s="39"/>
      <c r="K21" s="41"/>
      <c r="L21" s="41" t="s">
        <v>15</v>
      </c>
    </row>
    <row r="22" spans="2:10" ht="12.75">
      <c r="B22" s="33" t="s">
        <v>12</v>
      </c>
      <c r="C22" s="45">
        <v>1575.3</v>
      </c>
      <c r="D22" s="17"/>
      <c r="E22" s="28">
        <f>C21-C22</f>
        <v>-1575.3</v>
      </c>
      <c r="F22" s="19"/>
      <c r="J22" t="s">
        <v>15</v>
      </c>
    </row>
    <row r="23" spans="2:11" ht="12.75">
      <c r="B23" s="50" t="s">
        <v>41</v>
      </c>
      <c r="C23" s="16"/>
      <c r="D23" s="20"/>
      <c r="E23" s="11"/>
      <c r="F23" s="21"/>
      <c r="J23" s="39"/>
      <c r="K23" s="41"/>
    </row>
    <row r="24" spans="2:6" ht="12.75">
      <c r="B24" s="51"/>
      <c r="C24" s="16"/>
      <c r="D24" s="20"/>
      <c r="E24" s="16"/>
      <c r="F24" s="21"/>
    </row>
    <row r="25" spans="2:8" ht="12.75">
      <c r="B25" s="43"/>
      <c r="C25" s="16"/>
      <c r="D25" s="20"/>
      <c r="E25" s="23"/>
      <c r="F25" s="21"/>
      <c r="H25" s="39"/>
    </row>
    <row r="26" spans="2:6" ht="12.75">
      <c r="B26" s="29" t="s">
        <v>5</v>
      </c>
      <c r="C26" s="23"/>
      <c r="D26" s="24"/>
      <c r="E26" s="28">
        <v>4726.08</v>
      </c>
      <c r="F26" s="25"/>
    </row>
    <row r="27" spans="2:6" ht="12.75">
      <c r="B27" s="34" t="s">
        <v>6</v>
      </c>
      <c r="C27" s="35"/>
      <c r="D27" s="36"/>
      <c r="E27" s="28">
        <f>E22+E26</f>
        <v>3150.7799999999997</v>
      </c>
      <c r="F27" s="37"/>
    </row>
    <row r="28" ht="12.75">
      <c r="E28" s="1">
        <f>E17-E27</f>
        <v>0</v>
      </c>
    </row>
    <row r="29" ht="12.75">
      <c r="J29" s="44"/>
    </row>
    <row r="30" spans="2:5" ht="12.75">
      <c r="B30" t="s">
        <v>14</v>
      </c>
      <c r="E30" s="38" t="s">
        <v>13</v>
      </c>
    </row>
    <row r="33" spans="7:11" ht="12.75">
      <c r="G33" t="s">
        <v>16</v>
      </c>
      <c r="K33" s="39"/>
    </row>
    <row r="35" ht="12.75">
      <c r="J35" s="39"/>
    </row>
  </sheetData>
  <sheetProtection/>
  <mergeCells count="2">
    <mergeCell ref="B2:F2"/>
    <mergeCell ref="B23:B2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R36"/>
  <sheetViews>
    <sheetView tabSelected="1" zoomScalePageLayoutView="0" workbookViewId="0" topLeftCell="A1">
      <selection activeCell="M31" sqref="M31"/>
    </sheetView>
  </sheetViews>
  <sheetFormatPr defaultColWidth="9.140625" defaultRowHeight="12.75"/>
  <cols>
    <col min="2" max="2" width="23.57421875" style="0" customWidth="1"/>
    <col min="3" max="3" width="10.140625" style="1" customWidth="1"/>
    <col min="4" max="4" width="2.57421875" style="0" customWidth="1"/>
    <col min="5" max="5" width="14.57421875" style="1" customWidth="1"/>
    <col min="6" max="6" width="13.421875" style="2" customWidth="1"/>
  </cols>
  <sheetData>
    <row r="2" spans="2:6" ht="19.5" customHeight="1">
      <c r="B2" s="47" t="s">
        <v>18</v>
      </c>
      <c r="C2" s="48"/>
      <c r="D2" s="48"/>
      <c r="E2" s="48"/>
      <c r="F2" s="49"/>
    </row>
    <row r="4" spans="2:6" ht="19.5" customHeight="1">
      <c r="B4" s="3" t="s">
        <v>0</v>
      </c>
      <c r="C4" s="4"/>
      <c r="D4" s="5"/>
      <c r="E4" s="40" t="s">
        <v>1</v>
      </c>
      <c r="F4" s="46">
        <v>2022</v>
      </c>
    </row>
    <row r="7" spans="2:6" ht="12.75">
      <c r="B7" s="6" t="s">
        <v>2</v>
      </c>
      <c r="C7" s="52" t="s">
        <v>42</v>
      </c>
      <c r="D7" s="8"/>
      <c r="E7" s="7" t="s">
        <v>3</v>
      </c>
      <c r="F7" s="9"/>
    </row>
    <row r="8" spans="2:6" ht="12.75">
      <c r="B8" s="10"/>
      <c r="C8" s="11"/>
      <c r="D8" s="12"/>
      <c r="E8" s="13"/>
      <c r="F8" s="14"/>
    </row>
    <row r="9" spans="2:6" ht="12.75">
      <c r="B9" s="15" t="s">
        <v>4</v>
      </c>
      <c r="C9" s="16"/>
      <c r="D9" s="17"/>
      <c r="E9" s="18">
        <f>'April 2021'!E9</f>
        <v>-676.32</v>
      </c>
      <c r="F9" s="19"/>
    </row>
    <row r="10" spans="2:6" ht="12.75">
      <c r="B10" s="15" t="s">
        <v>5</v>
      </c>
      <c r="C10" s="16"/>
      <c r="D10" s="17"/>
      <c r="E10" s="18">
        <f>'April 2021'!E10</f>
        <v>5406.16</v>
      </c>
      <c r="F10" s="19"/>
    </row>
    <row r="11" spans="2:18" ht="12.75">
      <c r="B11" s="15"/>
      <c r="C11" s="16"/>
      <c r="D11" s="20"/>
      <c r="E11" s="13"/>
      <c r="F11" s="21"/>
      <c r="R11" t="s">
        <v>16</v>
      </c>
    </row>
    <row r="12" spans="2:6" ht="12.75">
      <c r="B12" s="22" t="s">
        <v>6</v>
      </c>
      <c r="C12" s="23"/>
      <c r="D12" s="24"/>
      <c r="E12" s="18">
        <f>SUM(E9:E11)</f>
        <v>4729.84</v>
      </c>
      <c r="F12" s="25"/>
    </row>
    <row r="13" spans="2:6" ht="12.75">
      <c r="B13" s="26" t="s">
        <v>7</v>
      </c>
      <c r="C13" s="42" t="s">
        <v>43</v>
      </c>
      <c r="D13" s="8"/>
      <c r="E13" s="7"/>
      <c r="F13" s="9"/>
    </row>
    <row r="14" spans="2:10" ht="12.75">
      <c r="B14" s="10" t="s">
        <v>8</v>
      </c>
      <c r="C14" s="11"/>
      <c r="D14" s="12"/>
      <c r="E14" s="11">
        <v>20005.93</v>
      </c>
      <c r="F14" s="14"/>
      <c r="J14" s="39"/>
    </row>
    <row r="15" spans="2:11" ht="12.75">
      <c r="B15" s="15" t="s">
        <v>9</v>
      </c>
      <c r="C15" s="16"/>
      <c r="D15" s="20"/>
      <c r="E15" s="16">
        <v>21484.99</v>
      </c>
      <c r="F15" s="21"/>
      <c r="H15" s="39"/>
      <c r="J15" s="39"/>
      <c r="K15" s="39"/>
    </row>
    <row r="16" spans="2:6" ht="12.75">
      <c r="B16" s="15"/>
      <c r="C16" s="16"/>
      <c r="D16" s="20"/>
      <c r="E16" s="23"/>
      <c r="F16" s="21"/>
    </row>
    <row r="17" spans="2:11" ht="12.75">
      <c r="B17" s="27" t="s">
        <v>6</v>
      </c>
      <c r="C17" s="16"/>
      <c r="D17" s="17"/>
      <c r="E17" s="28">
        <f>E12+E14-E15</f>
        <v>3250.779999999999</v>
      </c>
      <c r="F17" s="19"/>
      <c r="K17" s="39"/>
    </row>
    <row r="18" spans="2:6" ht="12.75">
      <c r="B18" s="29"/>
      <c r="C18" s="23"/>
      <c r="D18" s="30"/>
      <c r="E18" s="13"/>
      <c r="F18" s="31"/>
    </row>
    <row r="19" spans="2:6" ht="12.75">
      <c r="B19" s="26" t="s">
        <v>10</v>
      </c>
      <c r="C19" s="7" t="str">
        <f>C13</f>
        <v>whole year</v>
      </c>
      <c r="D19" s="8"/>
      <c r="E19" s="7"/>
      <c r="F19" s="9"/>
    </row>
    <row r="20" spans="2:11" ht="12.75">
      <c r="B20" s="10"/>
      <c r="C20" s="11"/>
      <c r="D20" s="12"/>
      <c r="E20" s="11"/>
      <c r="F20" s="14"/>
      <c r="K20" s="41"/>
    </row>
    <row r="21" spans="2:12" ht="12.75">
      <c r="B21" s="43" t="s">
        <v>46</v>
      </c>
      <c r="C21" s="16">
        <v>0</v>
      </c>
      <c r="D21" s="20"/>
      <c r="E21" s="32"/>
      <c r="F21" s="21"/>
      <c r="I21" s="39"/>
      <c r="K21" s="41"/>
      <c r="L21" s="41" t="s">
        <v>15</v>
      </c>
    </row>
    <row r="22" spans="2:12" ht="12.75">
      <c r="B22" s="43" t="s">
        <v>45</v>
      </c>
      <c r="C22" s="16">
        <v>100</v>
      </c>
      <c r="D22" s="17"/>
      <c r="E22" s="53"/>
      <c r="F22" s="19"/>
      <c r="I22" s="39"/>
      <c r="K22" s="41"/>
      <c r="L22" s="41"/>
    </row>
    <row r="23" spans="2:10" ht="12.75">
      <c r="B23" s="33" t="s">
        <v>12</v>
      </c>
      <c r="C23" s="45">
        <v>1575.3</v>
      </c>
      <c r="D23" s="17"/>
      <c r="E23" s="28">
        <f>C21-C23+C22</f>
        <v>-1475.3</v>
      </c>
      <c r="F23" s="19"/>
      <c r="I23" s="39"/>
      <c r="J23" t="s">
        <v>15</v>
      </c>
    </row>
    <row r="24" spans="2:11" ht="12.75">
      <c r="B24" s="50" t="s">
        <v>44</v>
      </c>
      <c r="C24" s="16"/>
      <c r="D24" s="20"/>
      <c r="E24" s="11"/>
      <c r="F24" s="21"/>
      <c r="J24" s="39"/>
      <c r="K24" s="41"/>
    </row>
    <row r="25" spans="2:6" ht="12.75">
      <c r="B25" s="51"/>
      <c r="C25" s="16"/>
      <c r="D25" s="20"/>
      <c r="E25" s="16"/>
      <c r="F25" s="21"/>
    </row>
    <row r="26" spans="2:8" ht="12.75">
      <c r="B26" s="43"/>
      <c r="C26" s="16"/>
      <c r="D26" s="20"/>
      <c r="E26" s="23"/>
      <c r="F26" s="21"/>
      <c r="H26" s="39"/>
    </row>
    <row r="27" spans="2:6" ht="12.75">
      <c r="B27" s="29" t="s">
        <v>5</v>
      </c>
      <c r="C27" s="23"/>
      <c r="D27" s="24"/>
      <c r="E27" s="28">
        <v>4726.08</v>
      </c>
      <c r="F27" s="25"/>
    </row>
    <row r="28" spans="2:6" ht="12.75">
      <c r="B28" s="34" t="s">
        <v>6</v>
      </c>
      <c r="C28" s="35"/>
      <c r="D28" s="36"/>
      <c r="E28" s="28">
        <f>E23+E27</f>
        <v>3250.7799999999997</v>
      </c>
      <c r="F28" s="37"/>
    </row>
    <row r="29" ht="12.75">
      <c r="E29" s="1">
        <f>E17-E28</f>
        <v>0</v>
      </c>
    </row>
    <row r="30" ht="12.75">
      <c r="J30" s="44"/>
    </row>
    <row r="31" spans="2:5" ht="12.75">
      <c r="B31" t="s">
        <v>14</v>
      </c>
      <c r="E31" s="38" t="s">
        <v>13</v>
      </c>
    </row>
    <row r="32" ht="12.75">
      <c r="J32" s="39"/>
    </row>
    <row r="34" spans="7:11" ht="12.75">
      <c r="G34" t="s">
        <v>16</v>
      </c>
      <c r="K34" s="39"/>
    </row>
    <row r="36" ht="12.75">
      <c r="J36" s="39"/>
    </row>
  </sheetData>
  <sheetProtection/>
  <mergeCells count="2">
    <mergeCell ref="B2:F2"/>
    <mergeCell ref="B24:B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R35"/>
  <sheetViews>
    <sheetView zoomScalePageLayoutView="0" workbookViewId="0" topLeftCell="A1">
      <selection activeCell="K24" sqref="K24"/>
    </sheetView>
  </sheetViews>
  <sheetFormatPr defaultColWidth="9.140625" defaultRowHeight="12.75"/>
  <cols>
    <col min="2" max="2" width="23.57421875" style="0" customWidth="1"/>
    <col min="3" max="3" width="10.140625" style="1" customWidth="1"/>
    <col min="4" max="4" width="2.57421875" style="0" customWidth="1"/>
    <col min="5" max="5" width="14.57421875" style="1" customWidth="1"/>
    <col min="6" max="6" width="13.421875" style="2" customWidth="1"/>
  </cols>
  <sheetData>
    <row r="2" spans="2:6" ht="19.5" customHeight="1">
      <c r="B2" s="47" t="s">
        <v>18</v>
      </c>
      <c r="C2" s="48"/>
      <c r="D2" s="48"/>
      <c r="E2" s="48"/>
      <c r="F2" s="49"/>
    </row>
    <row r="4" spans="2:6" ht="19.5" customHeight="1">
      <c r="B4" s="3" t="s">
        <v>0</v>
      </c>
      <c r="C4" s="4"/>
      <c r="D4" s="5"/>
      <c r="E4" s="40" t="s">
        <v>17</v>
      </c>
      <c r="F4" s="46">
        <v>2021</v>
      </c>
    </row>
    <row r="7" spans="2:6" ht="12.75">
      <c r="B7" s="6" t="s">
        <v>2</v>
      </c>
      <c r="C7" s="42" t="s">
        <v>1</v>
      </c>
      <c r="D7" s="8"/>
      <c r="E7" s="7" t="s">
        <v>3</v>
      </c>
      <c r="F7" s="9"/>
    </row>
    <row r="8" spans="2:6" ht="12.75">
      <c r="B8" s="10"/>
      <c r="C8" s="11"/>
      <c r="D8" s="12"/>
      <c r="E8" s="13"/>
      <c r="F8" s="14"/>
    </row>
    <row r="9" spans="2:6" ht="12.75">
      <c r="B9" s="15" t="s">
        <v>4</v>
      </c>
      <c r="C9" s="16"/>
      <c r="D9" s="17"/>
      <c r="E9" s="18">
        <v>-676.32</v>
      </c>
      <c r="F9" s="19"/>
    </row>
    <row r="10" spans="2:6" ht="12.75">
      <c r="B10" s="15" t="s">
        <v>5</v>
      </c>
      <c r="C10" s="16"/>
      <c r="D10" s="17"/>
      <c r="E10" s="18">
        <v>5406.16</v>
      </c>
      <c r="F10" s="19"/>
    </row>
    <row r="11" spans="2:18" ht="12.75">
      <c r="B11" s="15"/>
      <c r="C11" s="16"/>
      <c r="D11" s="20"/>
      <c r="E11" s="13"/>
      <c r="F11" s="21"/>
      <c r="R11" t="s">
        <v>16</v>
      </c>
    </row>
    <row r="12" spans="2:6" ht="12.75">
      <c r="B12" s="22" t="s">
        <v>6</v>
      </c>
      <c r="C12" s="23"/>
      <c r="D12" s="24"/>
      <c r="E12" s="18">
        <f>SUM(E9:E11)</f>
        <v>4729.84</v>
      </c>
      <c r="F12" s="25"/>
    </row>
    <row r="13" spans="2:6" ht="12.75">
      <c r="B13" s="26" t="s">
        <v>7</v>
      </c>
      <c r="C13" s="7" t="str">
        <f>E4</f>
        <v>April</v>
      </c>
      <c r="D13" s="8"/>
      <c r="E13" s="7"/>
      <c r="F13" s="9"/>
    </row>
    <row r="14" spans="2:10" ht="12.75">
      <c r="B14" s="10" t="s">
        <v>8</v>
      </c>
      <c r="C14" s="11"/>
      <c r="D14" s="12"/>
      <c r="E14" s="11">
        <v>5599.45</v>
      </c>
      <c r="F14" s="14"/>
      <c r="J14" s="39"/>
    </row>
    <row r="15" spans="2:11" ht="12.75">
      <c r="B15" s="15" t="s">
        <v>9</v>
      </c>
      <c r="C15" s="16"/>
      <c r="D15" s="20"/>
      <c r="E15" s="16">
        <v>1342.09</v>
      </c>
      <c r="F15" s="21"/>
      <c r="H15" s="39"/>
      <c r="J15" s="39"/>
      <c r="K15" s="39"/>
    </row>
    <row r="16" spans="2:6" ht="12.75">
      <c r="B16" s="15"/>
      <c r="C16" s="16"/>
      <c r="D16" s="20"/>
      <c r="E16" s="23"/>
      <c r="F16" s="21"/>
    </row>
    <row r="17" spans="2:11" ht="12.75">
      <c r="B17" s="27" t="s">
        <v>6</v>
      </c>
      <c r="C17" s="16"/>
      <c r="D17" s="17"/>
      <c r="E17" s="28">
        <f>E12+E14-E15</f>
        <v>8987.2</v>
      </c>
      <c r="F17" s="19"/>
      <c r="K17" s="39"/>
    </row>
    <row r="18" spans="2:6" ht="12.75">
      <c r="B18" s="29"/>
      <c r="C18" s="23"/>
      <c r="D18" s="30"/>
      <c r="E18" s="13"/>
      <c r="F18" s="31"/>
    </row>
    <row r="19" spans="2:6" ht="12.75">
      <c r="B19" s="26" t="s">
        <v>10</v>
      </c>
      <c r="C19" s="7" t="str">
        <f>E4</f>
        <v>April</v>
      </c>
      <c r="D19" s="8"/>
      <c r="E19" s="7"/>
      <c r="F19" s="9"/>
    </row>
    <row r="20" spans="2:6" ht="12.75">
      <c r="B20" s="10"/>
      <c r="C20" s="11"/>
      <c r="D20" s="12"/>
      <c r="E20" s="11"/>
      <c r="F20" s="14"/>
    </row>
    <row r="21" spans="2:12" ht="12.75">
      <c r="B21" s="15" t="s">
        <v>11</v>
      </c>
      <c r="C21" s="16">
        <v>100</v>
      </c>
      <c r="D21" s="20"/>
      <c r="E21" s="32"/>
      <c r="F21" s="21"/>
      <c r="I21" s="39"/>
      <c r="L21" s="41" t="s">
        <v>15</v>
      </c>
    </row>
    <row r="22" spans="2:10" ht="12.75">
      <c r="B22" s="33" t="s">
        <v>12</v>
      </c>
      <c r="C22" s="45">
        <v>833.09</v>
      </c>
      <c r="D22" s="17"/>
      <c r="E22" s="28">
        <f>C21-C22</f>
        <v>-733.09</v>
      </c>
      <c r="F22" s="19"/>
      <c r="J22" t="s">
        <v>15</v>
      </c>
    </row>
    <row r="23" spans="2:11" ht="12.75">
      <c r="B23" s="50" t="s">
        <v>22</v>
      </c>
      <c r="C23" s="16"/>
      <c r="D23" s="20"/>
      <c r="E23" s="11"/>
      <c r="F23" s="21"/>
      <c r="J23" s="39"/>
      <c r="K23" s="41" t="s">
        <v>15</v>
      </c>
    </row>
    <row r="24" spans="2:6" ht="12.75">
      <c r="B24" s="51"/>
      <c r="C24" s="16"/>
      <c r="D24" s="20"/>
      <c r="E24" s="16"/>
      <c r="F24" s="21"/>
    </row>
    <row r="25" spans="2:8" ht="12.75">
      <c r="B25" s="43"/>
      <c r="C25" s="16"/>
      <c r="D25" s="20"/>
      <c r="E25" s="23"/>
      <c r="F25" s="21"/>
      <c r="H25" s="39"/>
    </row>
    <row r="26" spans="2:6" ht="12.75">
      <c r="B26" s="29" t="s">
        <v>5</v>
      </c>
      <c r="C26" s="23"/>
      <c r="D26" s="24"/>
      <c r="E26" s="28">
        <v>9720.29</v>
      </c>
      <c r="F26" s="25"/>
    </row>
    <row r="27" spans="2:6" ht="12.75">
      <c r="B27" s="34" t="s">
        <v>6</v>
      </c>
      <c r="C27" s="35"/>
      <c r="D27" s="36"/>
      <c r="E27" s="28">
        <f>E22+E26</f>
        <v>8987.2</v>
      </c>
      <c r="F27" s="37"/>
    </row>
    <row r="28" ht="12.75">
      <c r="E28" s="1">
        <f>E17-E27</f>
        <v>0</v>
      </c>
    </row>
    <row r="29" ht="12.75">
      <c r="J29" s="44"/>
    </row>
    <row r="30" spans="2:5" ht="12.75">
      <c r="B30" t="s">
        <v>14</v>
      </c>
      <c r="E30" s="38" t="s">
        <v>13</v>
      </c>
    </row>
    <row r="33" spans="7:11" ht="12.75">
      <c r="G33" t="s">
        <v>16</v>
      </c>
      <c r="K33" s="39"/>
    </row>
    <row r="35" ht="12.75">
      <c r="J35" s="39"/>
    </row>
  </sheetData>
  <sheetProtection/>
  <mergeCells count="2">
    <mergeCell ref="B2:F2"/>
    <mergeCell ref="B23:B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35"/>
  <sheetViews>
    <sheetView zoomScalePageLayoutView="0" workbookViewId="0" topLeftCell="A1">
      <selection activeCell="E35" sqref="E35"/>
    </sheetView>
  </sheetViews>
  <sheetFormatPr defaultColWidth="9.140625" defaultRowHeight="12.75"/>
  <cols>
    <col min="2" max="2" width="23.57421875" style="0" customWidth="1"/>
    <col min="3" max="3" width="10.140625" style="1" customWidth="1"/>
    <col min="4" max="4" width="2.57421875" style="0" customWidth="1"/>
    <col min="5" max="5" width="14.57421875" style="1" customWidth="1"/>
    <col min="6" max="6" width="13.421875" style="2" customWidth="1"/>
  </cols>
  <sheetData>
    <row r="2" spans="2:6" ht="19.5" customHeight="1">
      <c r="B2" s="47" t="s">
        <v>18</v>
      </c>
      <c r="C2" s="48"/>
      <c r="D2" s="48"/>
      <c r="E2" s="48"/>
      <c r="F2" s="49"/>
    </row>
    <row r="4" spans="2:6" ht="19.5" customHeight="1">
      <c r="B4" s="3" t="s">
        <v>0</v>
      </c>
      <c r="C4" s="4"/>
      <c r="D4" s="5"/>
      <c r="E4" s="40" t="s">
        <v>19</v>
      </c>
      <c r="F4" s="46">
        <v>2021</v>
      </c>
    </row>
    <row r="7" spans="2:6" ht="12.75">
      <c r="B7" s="6" t="s">
        <v>2</v>
      </c>
      <c r="C7" s="42" t="s">
        <v>17</v>
      </c>
      <c r="D7" s="8"/>
      <c r="E7" s="7" t="s">
        <v>3</v>
      </c>
      <c r="F7" s="9"/>
    </row>
    <row r="8" spans="2:6" ht="12.75">
      <c r="B8" s="10"/>
      <c r="C8" s="11"/>
      <c r="D8" s="12"/>
      <c r="E8" s="13"/>
      <c r="F8" s="14"/>
    </row>
    <row r="9" spans="2:6" ht="12.75">
      <c r="B9" s="15" t="s">
        <v>4</v>
      </c>
      <c r="C9" s="16"/>
      <c r="D9" s="17"/>
      <c r="E9" s="18">
        <f>'April 2021'!E22</f>
        <v>-733.09</v>
      </c>
      <c r="F9" s="19"/>
    </row>
    <row r="10" spans="2:6" ht="12.75">
      <c r="B10" s="15" t="s">
        <v>5</v>
      </c>
      <c r="C10" s="16"/>
      <c r="D10" s="17"/>
      <c r="E10" s="18">
        <f>'April 2021'!E26</f>
        <v>9720.29</v>
      </c>
      <c r="F10" s="19"/>
    </row>
    <row r="11" spans="2:18" ht="12.75">
      <c r="B11" s="15"/>
      <c r="C11" s="16"/>
      <c r="D11" s="20"/>
      <c r="E11" s="13"/>
      <c r="F11" s="21"/>
      <c r="R11" t="s">
        <v>16</v>
      </c>
    </row>
    <row r="12" spans="2:6" ht="12.75">
      <c r="B12" s="22" t="s">
        <v>6</v>
      </c>
      <c r="C12" s="23"/>
      <c r="D12" s="24"/>
      <c r="E12" s="18">
        <f>SUM(E9:E11)</f>
        <v>8987.2</v>
      </c>
      <c r="F12" s="25"/>
    </row>
    <row r="13" spans="2:6" ht="12.75">
      <c r="B13" s="26" t="s">
        <v>7</v>
      </c>
      <c r="C13" s="42" t="s">
        <v>19</v>
      </c>
      <c r="D13" s="8"/>
      <c r="E13" s="7"/>
      <c r="F13" s="9"/>
    </row>
    <row r="14" spans="2:10" ht="12.75">
      <c r="B14" s="10" t="s">
        <v>8</v>
      </c>
      <c r="C14" s="11"/>
      <c r="D14" s="12"/>
      <c r="E14" s="11">
        <v>3110</v>
      </c>
      <c r="F14" s="14"/>
      <c r="J14" s="39"/>
    </row>
    <row r="15" spans="2:11" ht="12.75">
      <c r="B15" s="15" t="s">
        <v>9</v>
      </c>
      <c r="C15" s="16"/>
      <c r="D15" s="20"/>
      <c r="E15" s="16">
        <v>1139.53</v>
      </c>
      <c r="F15" s="21"/>
      <c r="H15" s="39"/>
      <c r="J15" s="39"/>
      <c r="K15" s="39"/>
    </row>
    <row r="16" spans="2:6" ht="12.75">
      <c r="B16" s="15"/>
      <c r="C16" s="16"/>
      <c r="D16" s="20"/>
      <c r="E16" s="23"/>
      <c r="F16" s="21"/>
    </row>
    <row r="17" spans="2:11" ht="12.75">
      <c r="B17" s="27" t="s">
        <v>6</v>
      </c>
      <c r="C17" s="16"/>
      <c r="D17" s="17"/>
      <c r="E17" s="28">
        <f>E12+E14-E15</f>
        <v>10957.67</v>
      </c>
      <c r="F17" s="19"/>
      <c r="K17" s="39"/>
    </row>
    <row r="18" spans="2:6" ht="12.75">
      <c r="B18" s="29"/>
      <c r="C18" s="23"/>
      <c r="D18" s="30"/>
      <c r="E18" s="13"/>
      <c r="F18" s="31"/>
    </row>
    <row r="19" spans="2:6" ht="12.75">
      <c r="B19" s="26" t="s">
        <v>10</v>
      </c>
      <c r="C19" s="7" t="str">
        <f>C13</f>
        <v>May</v>
      </c>
      <c r="D19" s="8"/>
      <c r="E19" s="7"/>
      <c r="F19" s="9"/>
    </row>
    <row r="20" spans="2:6" ht="12.75">
      <c r="B20" s="10"/>
      <c r="C20" s="11"/>
      <c r="D20" s="12"/>
      <c r="E20" s="11"/>
      <c r="F20" s="14"/>
    </row>
    <row r="21" spans="2:12" ht="12.75">
      <c r="B21" s="15" t="s">
        <v>11</v>
      </c>
      <c r="C21" s="16">
        <v>80.2</v>
      </c>
      <c r="D21" s="20"/>
      <c r="E21" s="32"/>
      <c r="F21" s="21"/>
      <c r="I21" s="39"/>
      <c r="L21" s="41" t="s">
        <v>15</v>
      </c>
    </row>
    <row r="22" spans="2:10" ht="12.75">
      <c r="B22" s="33" t="s">
        <v>12</v>
      </c>
      <c r="C22" s="45">
        <v>615.53</v>
      </c>
      <c r="D22" s="17"/>
      <c r="E22" s="28">
        <f>C21-C22</f>
        <v>-535.3299999999999</v>
      </c>
      <c r="F22" s="19"/>
      <c r="J22" t="s">
        <v>15</v>
      </c>
    </row>
    <row r="23" spans="2:11" ht="12.75">
      <c r="B23" s="50" t="s">
        <v>23</v>
      </c>
      <c r="C23" s="16"/>
      <c r="D23" s="20"/>
      <c r="E23" s="11"/>
      <c r="F23" s="21"/>
      <c r="J23" s="39"/>
      <c r="K23" s="41" t="s">
        <v>15</v>
      </c>
    </row>
    <row r="24" spans="2:6" ht="12.75">
      <c r="B24" s="51"/>
      <c r="C24" s="16"/>
      <c r="D24" s="20"/>
      <c r="E24" s="16"/>
      <c r="F24" s="21"/>
    </row>
    <row r="25" spans="2:8" ht="12.75">
      <c r="B25" s="43"/>
      <c r="C25" s="16"/>
      <c r="D25" s="20"/>
      <c r="E25" s="23"/>
      <c r="F25" s="21"/>
      <c r="H25" s="39"/>
    </row>
    <row r="26" spans="2:6" ht="12.75">
      <c r="B26" s="29" t="s">
        <v>5</v>
      </c>
      <c r="C26" s="23"/>
      <c r="D26" s="24"/>
      <c r="E26" s="28">
        <v>11493</v>
      </c>
      <c r="F26" s="25"/>
    </row>
    <row r="27" spans="2:6" ht="12.75">
      <c r="B27" s="34" t="s">
        <v>6</v>
      </c>
      <c r="C27" s="35"/>
      <c r="D27" s="36"/>
      <c r="E27" s="28">
        <f>E22+E26</f>
        <v>10957.67</v>
      </c>
      <c r="F27" s="37"/>
    </row>
    <row r="28" ht="12.75">
      <c r="E28" s="1">
        <f>E17-E27</f>
        <v>0</v>
      </c>
    </row>
    <row r="29" ht="12.75">
      <c r="J29" s="44"/>
    </row>
    <row r="30" spans="2:5" ht="12.75">
      <c r="B30" t="s">
        <v>14</v>
      </c>
      <c r="E30" s="38" t="s">
        <v>13</v>
      </c>
    </row>
    <row r="33" spans="7:11" ht="12.75">
      <c r="G33" t="s">
        <v>16</v>
      </c>
      <c r="K33" s="39"/>
    </row>
    <row r="35" ht="12.75">
      <c r="J35" s="39"/>
    </row>
  </sheetData>
  <sheetProtection/>
  <mergeCells count="2">
    <mergeCell ref="B2:F2"/>
    <mergeCell ref="B23:B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5"/>
  <sheetViews>
    <sheetView zoomScalePageLayoutView="0" workbookViewId="0" topLeftCell="A1">
      <selection activeCell="N23" sqref="N23"/>
    </sheetView>
  </sheetViews>
  <sheetFormatPr defaultColWidth="9.140625" defaultRowHeight="12.75"/>
  <cols>
    <col min="2" max="2" width="23.57421875" style="0" customWidth="1"/>
    <col min="3" max="3" width="10.140625" style="1" customWidth="1"/>
    <col min="4" max="4" width="2.57421875" style="0" customWidth="1"/>
    <col min="5" max="5" width="14.57421875" style="1" customWidth="1"/>
    <col min="6" max="6" width="13.421875" style="2" customWidth="1"/>
  </cols>
  <sheetData>
    <row r="2" spans="2:6" ht="19.5" customHeight="1">
      <c r="B2" s="47" t="s">
        <v>18</v>
      </c>
      <c r="C2" s="48"/>
      <c r="D2" s="48"/>
      <c r="E2" s="48"/>
      <c r="F2" s="49"/>
    </row>
    <row r="4" spans="2:6" ht="19.5" customHeight="1">
      <c r="B4" s="3" t="s">
        <v>0</v>
      </c>
      <c r="C4" s="4"/>
      <c r="D4" s="5"/>
      <c r="E4" s="40" t="s">
        <v>24</v>
      </c>
      <c r="F4" s="46">
        <v>2021</v>
      </c>
    </row>
    <row r="7" spans="2:6" ht="12.75">
      <c r="B7" s="6" t="s">
        <v>2</v>
      </c>
      <c r="C7" s="42" t="s">
        <v>19</v>
      </c>
      <c r="D7" s="8"/>
      <c r="E7" s="7" t="s">
        <v>3</v>
      </c>
      <c r="F7" s="9"/>
    </row>
    <row r="8" spans="2:6" ht="12.75">
      <c r="B8" s="10"/>
      <c r="C8" s="11"/>
      <c r="D8" s="12"/>
      <c r="E8" s="13"/>
      <c r="F8" s="14"/>
    </row>
    <row r="9" spans="2:6" ht="12.75">
      <c r="B9" s="15" t="s">
        <v>4</v>
      </c>
      <c r="C9" s="16"/>
      <c r="D9" s="17"/>
      <c r="E9" s="18">
        <f>'May 2021'!E22</f>
        <v>-535.3299999999999</v>
      </c>
      <c r="F9" s="19"/>
    </row>
    <row r="10" spans="2:6" ht="12.75">
      <c r="B10" s="15" t="s">
        <v>5</v>
      </c>
      <c r="C10" s="16"/>
      <c r="D10" s="17"/>
      <c r="E10" s="18">
        <f>'May 2021'!E26</f>
        <v>11493</v>
      </c>
      <c r="F10" s="19"/>
    </row>
    <row r="11" spans="2:18" ht="12.75">
      <c r="B11" s="15"/>
      <c r="C11" s="16"/>
      <c r="D11" s="20"/>
      <c r="E11" s="13"/>
      <c r="F11" s="21"/>
      <c r="R11" t="s">
        <v>16</v>
      </c>
    </row>
    <row r="12" spans="2:6" ht="12.75">
      <c r="B12" s="22" t="s">
        <v>6</v>
      </c>
      <c r="C12" s="23"/>
      <c r="D12" s="24"/>
      <c r="E12" s="18">
        <f>SUM(E9:E11)</f>
        <v>10957.67</v>
      </c>
      <c r="F12" s="25"/>
    </row>
    <row r="13" spans="2:6" ht="12.75">
      <c r="B13" s="26" t="s">
        <v>7</v>
      </c>
      <c r="C13" s="42" t="s">
        <v>24</v>
      </c>
      <c r="D13" s="8"/>
      <c r="E13" s="7"/>
      <c r="F13" s="9"/>
    </row>
    <row r="14" spans="2:10" ht="12.75">
      <c r="B14" s="10" t="s">
        <v>8</v>
      </c>
      <c r="C14" s="11"/>
      <c r="D14" s="12"/>
      <c r="E14" s="11">
        <v>1267.09</v>
      </c>
      <c r="F14" s="14"/>
      <c r="J14" s="39"/>
    </row>
    <row r="15" spans="2:11" ht="12.75">
      <c r="B15" s="15" t="s">
        <v>9</v>
      </c>
      <c r="C15" s="16"/>
      <c r="D15" s="20"/>
      <c r="E15" s="16">
        <v>1042.93</v>
      </c>
      <c r="F15" s="21"/>
      <c r="H15" s="39"/>
      <c r="J15" s="39"/>
      <c r="K15" s="39"/>
    </row>
    <row r="16" spans="2:6" ht="12.75">
      <c r="B16" s="15"/>
      <c r="C16" s="16"/>
      <c r="D16" s="20"/>
      <c r="E16" s="23"/>
      <c r="F16" s="21"/>
    </row>
    <row r="17" spans="2:11" ht="12.75">
      <c r="B17" s="27" t="s">
        <v>6</v>
      </c>
      <c r="C17" s="16"/>
      <c r="D17" s="17"/>
      <c r="E17" s="28">
        <f>E12+E14-E15</f>
        <v>11181.83</v>
      </c>
      <c r="F17" s="19"/>
      <c r="K17" s="39"/>
    </row>
    <row r="18" spans="2:6" ht="12.75">
      <c r="B18" s="29"/>
      <c r="C18" s="23"/>
      <c r="D18" s="30"/>
      <c r="E18" s="13"/>
      <c r="F18" s="31"/>
    </row>
    <row r="19" spans="2:6" ht="12.75">
      <c r="B19" s="26" t="s">
        <v>10</v>
      </c>
      <c r="C19" s="7" t="str">
        <f>C13</f>
        <v>June</v>
      </c>
      <c r="D19" s="8"/>
      <c r="E19" s="7"/>
      <c r="F19" s="9"/>
    </row>
    <row r="20" spans="2:11" ht="12.75">
      <c r="B20" s="10"/>
      <c r="C20" s="11"/>
      <c r="D20" s="12"/>
      <c r="E20" s="11"/>
      <c r="F20" s="14"/>
      <c r="K20" s="41"/>
    </row>
    <row r="21" spans="2:12" ht="12.75">
      <c r="B21" s="15" t="s">
        <v>11</v>
      </c>
      <c r="C21" s="16">
        <v>100</v>
      </c>
      <c r="D21" s="20"/>
      <c r="E21" s="32"/>
      <c r="F21" s="21"/>
      <c r="I21" s="39"/>
      <c r="K21" s="41"/>
      <c r="L21" s="41" t="s">
        <v>15</v>
      </c>
    </row>
    <row r="22" spans="2:10" ht="12.75">
      <c r="B22" s="33" t="s">
        <v>12</v>
      </c>
      <c r="C22" s="45">
        <v>580.34</v>
      </c>
      <c r="D22" s="17"/>
      <c r="E22" s="28">
        <f>C21-C22</f>
        <v>-480.34000000000003</v>
      </c>
      <c r="F22" s="19"/>
      <c r="J22" t="s">
        <v>15</v>
      </c>
    </row>
    <row r="23" spans="2:11" ht="12.75">
      <c r="B23" s="50" t="s">
        <v>28</v>
      </c>
      <c r="C23" s="16"/>
      <c r="D23" s="20"/>
      <c r="E23" s="11"/>
      <c r="F23" s="21"/>
      <c r="J23" s="39"/>
      <c r="K23" s="41"/>
    </row>
    <row r="24" spans="2:6" ht="12.75">
      <c r="B24" s="51"/>
      <c r="C24" s="16"/>
      <c r="D24" s="20"/>
      <c r="E24" s="16"/>
      <c r="F24" s="21"/>
    </row>
    <row r="25" spans="2:8" ht="12.75">
      <c r="B25" s="43"/>
      <c r="C25" s="16"/>
      <c r="D25" s="20"/>
      <c r="E25" s="23"/>
      <c r="F25" s="21"/>
      <c r="H25" s="39"/>
    </row>
    <row r="26" spans="2:6" ht="12.75">
      <c r="B26" s="29" t="s">
        <v>5</v>
      </c>
      <c r="C26" s="23"/>
      <c r="D26" s="24"/>
      <c r="E26" s="28">
        <v>11662.17</v>
      </c>
      <c r="F26" s="25"/>
    </row>
    <row r="27" spans="2:6" ht="12.75">
      <c r="B27" s="34" t="s">
        <v>6</v>
      </c>
      <c r="C27" s="35"/>
      <c r="D27" s="36"/>
      <c r="E27" s="28">
        <f>E22+E26</f>
        <v>11181.83</v>
      </c>
      <c r="F27" s="37"/>
    </row>
    <row r="28" ht="12.75">
      <c r="E28" s="1">
        <f>E17-E27</f>
        <v>0</v>
      </c>
    </row>
    <row r="29" ht="12.75">
      <c r="J29" s="44"/>
    </row>
    <row r="30" spans="2:5" ht="12.75">
      <c r="B30" t="s">
        <v>14</v>
      </c>
      <c r="E30" s="38" t="s">
        <v>13</v>
      </c>
    </row>
    <row r="33" spans="7:11" ht="12.75">
      <c r="G33" t="s">
        <v>16</v>
      </c>
      <c r="K33" s="39"/>
    </row>
    <row r="35" ht="12.75">
      <c r="J35" s="39"/>
    </row>
  </sheetData>
  <sheetProtection/>
  <mergeCells count="2">
    <mergeCell ref="B2:F2"/>
    <mergeCell ref="B23:B24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R35"/>
  <sheetViews>
    <sheetView zoomScalePageLayoutView="0" workbookViewId="0" topLeftCell="A1">
      <selection activeCell="J30" sqref="J30"/>
    </sheetView>
  </sheetViews>
  <sheetFormatPr defaultColWidth="9.140625" defaultRowHeight="12.75"/>
  <cols>
    <col min="2" max="2" width="23.57421875" style="0" customWidth="1"/>
    <col min="3" max="3" width="10.140625" style="1" customWidth="1"/>
    <col min="4" max="4" width="2.57421875" style="0" customWidth="1"/>
    <col min="5" max="5" width="14.57421875" style="1" customWidth="1"/>
    <col min="6" max="6" width="13.421875" style="2" customWidth="1"/>
  </cols>
  <sheetData>
    <row r="2" spans="2:6" ht="19.5" customHeight="1">
      <c r="B2" s="47" t="s">
        <v>18</v>
      </c>
      <c r="C2" s="48"/>
      <c r="D2" s="48"/>
      <c r="E2" s="48"/>
      <c r="F2" s="49"/>
    </row>
    <row r="4" spans="2:6" ht="19.5" customHeight="1">
      <c r="B4" s="3" t="s">
        <v>0</v>
      </c>
      <c r="C4" s="4"/>
      <c r="D4" s="5"/>
      <c r="E4" s="40" t="s">
        <v>27</v>
      </c>
      <c r="F4" s="46">
        <v>2021</v>
      </c>
    </row>
    <row r="7" spans="2:6" ht="12.75">
      <c r="B7" s="6" t="s">
        <v>2</v>
      </c>
      <c r="C7" s="42" t="s">
        <v>27</v>
      </c>
      <c r="D7" s="8"/>
      <c r="E7" s="7" t="s">
        <v>3</v>
      </c>
      <c r="F7" s="9"/>
    </row>
    <row r="8" spans="2:6" ht="12.75">
      <c r="B8" s="10"/>
      <c r="C8" s="11"/>
      <c r="D8" s="12"/>
      <c r="E8" s="13"/>
      <c r="F8" s="14"/>
    </row>
    <row r="9" spans="2:6" ht="12.75">
      <c r="B9" s="15" t="s">
        <v>4</v>
      </c>
      <c r="C9" s="16"/>
      <c r="D9" s="17"/>
      <c r="E9" s="18">
        <f>'June 2021'!E22</f>
        <v>-480.34000000000003</v>
      </c>
      <c r="F9" s="19"/>
    </row>
    <row r="10" spans="2:6" ht="12.75">
      <c r="B10" s="15" t="s">
        <v>5</v>
      </c>
      <c r="C10" s="16"/>
      <c r="D10" s="17"/>
      <c r="E10" s="18">
        <f>'June 2021'!E26</f>
        <v>11662.17</v>
      </c>
      <c r="F10" s="19"/>
    </row>
    <row r="11" spans="2:18" ht="12.75">
      <c r="B11" s="15"/>
      <c r="C11" s="16"/>
      <c r="D11" s="20"/>
      <c r="E11" s="13"/>
      <c r="F11" s="21"/>
      <c r="R11" t="s">
        <v>16</v>
      </c>
    </row>
    <row r="12" spans="2:6" ht="12.75">
      <c r="B12" s="22" t="s">
        <v>6</v>
      </c>
      <c r="C12" s="23"/>
      <c r="D12" s="24"/>
      <c r="E12" s="18">
        <f>SUM(E9:E11)</f>
        <v>11181.83</v>
      </c>
      <c r="F12" s="25"/>
    </row>
    <row r="13" spans="2:6" ht="12.75">
      <c r="B13" s="26" t="s">
        <v>7</v>
      </c>
      <c r="C13" s="42" t="s">
        <v>26</v>
      </c>
      <c r="D13" s="8"/>
      <c r="E13" s="7"/>
      <c r="F13" s="9"/>
    </row>
    <row r="14" spans="2:10" ht="12.75">
      <c r="B14" s="10" t="s">
        <v>8</v>
      </c>
      <c r="C14" s="11"/>
      <c r="D14" s="12"/>
      <c r="E14" s="11"/>
      <c r="F14" s="14"/>
      <c r="J14" s="39"/>
    </row>
    <row r="15" spans="2:11" ht="12.75">
      <c r="B15" s="15" t="s">
        <v>9</v>
      </c>
      <c r="C15" s="16"/>
      <c r="D15" s="20"/>
      <c r="E15" s="16">
        <v>2836.55</v>
      </c>
      <c r="F15" s="21"/>
      <c r="H15" s="39"/>
      <c r="J15" s="39"/>
      <c r="K15" s="39"/>
    </row>
    <row r="16" spans="2:6" ht="12.75">
      <c r="B16" s="15"/>
      <c r="C16" s="16"/>
      <c r="D16" s="20"/>
      <c r="E16" s="23"/>
      <c r="F16" s="21"/>
    </row>
    <row r="17" spans="2:11" ht="12.75">
      <c r="B17" s="27" t="s">
        <v>6</v>
      </c>
      <c r="C17" s="16"/>
      <c r="D17" s="17"/>
      <c r="E17" s="28">
        <f>E12+E14-E15</f>
        <v>8345.279999999999</v>
      </c>
      <c r="F17" s="19"/>
      <c r="K17" s="39"/>
    </row>
    <row r="18" spans="2:6" ht="12.75">
      <c r="B18" s="29"/>
      <c r="C18" s="23"/>
      <c r="D18" s="30"/>
      <c r="E18" s="13"/>
      <c r="F18" s="31"/>
    </row>
    <row r="19" spans="2:6" ht="12.75">
      <c r="B19" s="26" t="s">
        <v>10</v>
      </c>
      <c r="C19" s="7" t="str">
        <f>C13</f>
        <v>July</v>
      </c>
      <c r="D19" s="8"/>
      <c r="E19" s="7"/>
      <c r="F19" s="9"/>
    </row>
    <row r="20" spans="2:11" ht="12.75">
      <c r="B20" s="10"/>
      <c r="C20" s="11"/>
      <c r="D20" s="12"/>
      <c r="E20" s="11"/>
      <c r="F20" s="14"/>
      <c r="K20" s="41"/>
    </row>
    <row r="21" spans="2:12" ht="12.75">
      <c r="B21" s="15" t="s">
        <v>11</v>
      </c>
      <c r="C21" s="16">
        <v>100</v>
      </c>
      <c r="D21" s="20"/>
      <c r="E21" s="32"/>
      <c r="F21" s="21"/>
      <c r="I21" s="39"/>
      <c r="K21" s="41"/>
      <c r="L21" s="41" t="s">
        <v>15</v>
      </c>
    </row>
    <row r="22" spans="2:10" ht="12.75">
      <c r="B22" s="33" t="s">
        <v>12</v>
      </c>
      <c r="C22" s="45">
        <f>2774.99-509</f>
        <v>2265.99</v>
      </c>
      <c r="D22" s="17"/>
      <c r="E22" s="28">
        <f>C21-C22</f>
        <v>-2165.99</v>
      </c>
      <c r="F22" s="19"/>
      <c r="J22" t="s">
        <v>15</v>
      </c>
    </row>
    <row r="23" spans="2:11" ht="12.75">
      <c r="B23" s="50" t="s">
        <v>25</v>
      </c>
      <c r="C23" s="16"/>
      <c r="D23" s="20"/>
      <c r="E23" s="11"/>
      <c r="F23" s="21"/>
      <c r="J23" s="39"/>
      <c r="K23" s="41"/>
    </row>
    <row r="24" spans="2:6" ht="12.75">
      <c r="B24" s="51"/>
      <c r="C24" s="16"/>
      <c r="D24" s="20"/>
      <c r="E24" s="16"/>
      <c r="F24" s="21"/>
    </row>
    <row r="25" spans="2:8" ht="12.75">
      <c r="B25" s="43"/>
      <c r="C25" s="16"/>
      <c r="D25" s="20"/>
      <c r="E25" s="23"/>
      <c r="F25" s="21"/>
      <c r="H25" s="39"/>
    </row>
    <row r="26" spans="2:6" ht="12.75">
      <c r="B26" s="29" t="s">
        <v>5</v>
      </c>
      <c r="C26" s="23"/>
      <c r="D26" s="24"/>
      <c r="E26" s="28">
        <v>10511.27</v>
      </c>
      <c r="F26" s="25"/>
    </row>
    <row r="27" spans="2:6" ht="12.75">
      <c r="B27" s="34" t="s">
        <v>6</v>
      </c>
      <c r="C27" s="35"/>
      <c r="D27" s="36"/>
      <c r="E27" s="28">
        <f>E22+E26</f>
        <v>8345.28</v>
      </c>
      <c r="F27" s="37"/>
    </row>
    <row r="28" ht="12.75">
      <c r="E28" s="1">
        <f>E17-E27</f>
        <v>0</v>
      </c>
    </row>
    <row r="29" ht="12.75">
      <c r="J29" s="44"/>
    </row>
    <row r="30" spans="2:5" ht="12.75">
      <c r="B30" t="s">
        <v>14</v>
      </c>
      <c r="E30" s="38" t="s">
        <v>13</v>
      </c>
    </row>
    <row r="33" spans="7:11" ht="12.75">
      <c r="G33" t="s">
        <v>16</v>
      </c>
      <c r="K33" s="39"/>
    </row>
    <row r="35" ht="12.75">
      <c r="J35" s="39"/>
    </row>
  </sheetData>
  <sheetProtection/>
  <mergeCells count="2">
    <mergeCell ref="B2:F2"/>
    <mergeCell ref="B23:B2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R35"/>
  <sheetViews>
    <sheetView zoomScalePageLayoutView="0" workbookViewId="0" topLeftCell="A1">
      <selection activeCell="C22" sqref="C22"/>
    </sheetView>
  </sheetViews>
  <sheetFormatPr defaultColWidth="9.140625" defaultRowHeight="12.75"/>
  <cols>
    <col min="2" max="2" width="23.57421875" style="0" customWidth="1"/>
    <col min="3" max="3" width="10.140625" style="1" customWidth="1"/>
    <col min="4" max="4" width="2.57421875" style="0" customWidth="1"/>
    <col min="5" max="5" width="14.57421875" style="1" customWidth="1"/>
    <col min="6" max="6" width="13.421875" style="2" customWidth="1"/>
  </cols>
  <sheetData>
    <row r="2" spans="2:6" ht="19.5" customHeight="1">
      <c r="B2" s="47" t="s">
        <v>18</v>
      </c>
      <c r="C2" s="48"/>
      <c r="D2" s="48"/>
      <c r="E2" s="48"/>
      <c r="F2" s="49"/>
    </row>
    <row r="4" spans="2:6" ht="19.5" customHeight="1">
      <c r="B4" s="3" t="s">
        <v>0</v>
      </c>
      <c r="C4" s="4"/>
      <c r="D4" s="5"/>
      <c r="E4" s="40" t="s">
        <v>27</v>
      </c>
      <c r="F4" s="46">
        <v>2021</v>
      </c>
    </row>
    <row r="7" spans="2:6" ht="12.75">
      <c r="B7" s="6" t="s">
        <v>2</v>
      </c>
      <c r="C7" s="42" t="s">
        <v>26</v>
      </c>
      <c r="D7" s="8"/>
      <c r="E7" s="7" t="s">
        <v>3</v>
      </c>
      <c r="F7" s="9"/>
    </row>
    <row r="8" spans="2:6" ht="12.75">
      <c r="B8" s="10"/>
      <c r="C8" s="11"/>
      <c r="D8" s="12"/>
      <c r="E8" s="13"/>
      <c r="F8" s="14"/>
    </row>
    <row r="9" spans="2:6" ht="12.75">
      <c r="B9" s="15" t="s">
        <v>4</v>
      </c>
      <c r="C9" s="16"/>
      <c r="D9" s="17"/>
      <c r="E9" s="18">
        <f>'July 2021'!E22</f>
        <v>-2165.99</v>
      </c>
      <c r="F9" s="19"/>
    </row>
    <row r="10" spans="2:6" ht="12.75">
      <c r="B10" s="15" t="s">
        <v>5</v>
      </c>
      <c r="C10" s="16"/>
      <c r="D10" s="17"/>
      <c r="E10" s="18">
        <f>'July 2021'!E26</f>
        <v>10511.27</v>
      </c>
      <c r="F10" s="19"/>
    </row>
    <row r="11" spans="2:18" ht="12.75">
      <c r="B11" s="15"/>
      <c r="C11" s="16"/>
      <c r="D11" s="20"/>
      <c r="E11" s="13"/>
      <c r="F11" s="21"/>
      <c r="R11" t="s">
        <v>16</v>
      </c>
    </row>
    <row r="12" spans="2:6" ht="12.75">
      <c r="B12" s="22" t="s">
        <v>6</v>
      </c>
      <c r="C12" s="23"/>
      <c r="D12" s="24"/>
      <c r="E12" s="18">
        <f>SUM(E9:E11)</f>
        <v>8345.28</v>
      </c>
      <c r="F12" s="25"/>
    </row>
    <row r="13" spans="2:6" ht="12.75">
      <c r="B13" s="26" t="s">
        <v>7</v>
      </c>
      <c r="C13" s="42" t="s">
        <v>26</v>
      </c>
      <c r="D13" s="8"/>
      <c r="E13" s="7"/>
      <c r="F13" s="9"/>
    </row>
    <row r="14" spans="2:10" ht="12.75">
      <c r="B14" s="10" t="s">
        <v>8</v>
      </c>
      <c r="C14" s="11"/>
      <c r="D14" s="12"/>
      <c r="E14" s="11">
        <v>34.45</v>
      </c>
      <c r="F14" s="14"/>
      <c r="J14" s="39"/>
    </row>
    <row r="15" spans="2:11" ht="12.75">
      <c r="B15" s="15" t="s">
        <v>9</v>
      </c>
      <c r="C15" s="16"/>
      <c r="D15" s="20"/>
      <c r="E15" s="16">
        <v>1819.49</v>
      </c>
      <c r="F15" s="21"/>
      <c r="H15" s="39"/>
      <c r="J15" s="39"/>
      <c r="K15" s="39"/>
    </row>
    <row r="16" spans="2:6" ht="12.75">
      <c r="B16" s="15"/>
      <c r="C16" s="16"/>
      <c r="D16" s="20"/>
      <c r="E16" s="23"/>
      <c r="F16" s="21"/>
    </row>
    <row r="17" spans="2:11" ht="12.75">
      <c r="B17" s="27" t="s">
        <v>6</v>
      </c>
      <c r="C17" s="16"/>
      <c r="D17" s="17"/>
      <c r="E17" s="28">
        <f>E12+E14-E15</f>
        <v>6560.240000000002</v>
      </c>
      <c r="F17" s="19"/>
      <c r="K17" s="39"/>
    </row>
    <row r="18" spans="2:6" ht="12.75">
      <c r="B18" s="29"/>
      <c r="C18" s="23"/>
      <c r="D18" s="30"/>
      <c r="E18" s="13"/>
      <c r="F18" s="31"/>
    </row>
    <row r="19" spans="2:6" ht="12.75">
      <c r="B19" s="26" t="s">
        <v>10</v>
      </c>
      <c r="C19" s="42" t="s">
        <v>27</v>
      </c>
      <c r="D19" s="8"/>
      <c r="E19" s="7"/>
      <c r="F19" s="9"/>
    </row>
    <row r="20" spans="2:11" ht="12.75">
      <c r="B20" s="10"/>
      <c r="C20" s="11"/>
      <c r="D20" s="12"/>
      <c r="E20" s="11"/>
      <c r="F20" s="14"/>
      <c r="K20" s="41"/>
    </row>
    <row r="21" spans="2:12" ht="12.75">
      <c r="B21" s="15" t="s">
        <v>11</v>
      </c>
      <c r="C21" s="16">
        <v>85.6</v>
      </c>
      <c r="D21" s="20"/>
      <c r="E21" s="32"/>
      <c r="F21" s="21"/>
      <c r="I21" s="39"/>
      <c r="K21" s="41"/>
      <c r="L21" s="41" t="s">
        <v>15</v>
      </c>
    </row>
    <row r="22" spans="2:10" ht="12.75">
      <c r="B22" s="33" t="s">
        <v>12</v>
      </c>
      <c r="C22" s="45">
        <v>1506.49</v>
      </c>
      <c r="D22" s="17"/>
      <c r="E22" s="28">
        <f>C21-C22</f>
        <v>-1420.89</v>
      </c>
      <c r="F22" s="19"/>
      <c r="J22" t="s">
        <v>15</v>
      </c>
    </row>
    <row r="23" spans="2:11" ht="12.75">
      <c r="B23" s="50" t="s">
        <v>30</v>
      </c>
      <c r="C23" s="16"/>
      <c r="D23" s="20"/>
      <c r="E23" s="11"/>
      <c r="F23" s="21"/>
      <c r="J23" s="39"/>
      <c r="K23" s="41"/>
    </row>
    <row r="24" spans="2:6" ht="12.75">
      <c r="B24" s="51"/>
      <c r="C24" s="16"/>
      <c r="D24" s="20"/>
      <c r="E24" s="16"/>
      <c r="F24" s="21"/>
    </row>
    <row r="25" spans="2:8" ht="12.75">
      <c r="B25" s="43"/>
      <c r="C25" s="16"/>
      <c r="D25" s="20"/>
      <c r="E25" s="23"/>
      <c r="F25" s="21"/>
      <c r="H25" s="39"/>
    </row>
    <row r="26" spans="2:6" ht="12.75">
      <c r="B26" s="29" t="s">
        <v>5</v>
      </c>
      <c r="C26" s="23"/>
      <c r="D26" s="24"/>
      <c r="E26" s="28">
        <v>7981.13</v>
      </c>
      <c r="F26" s="25"/>
    </row>
    <row r="27" spans="2:6" ht="12.75">
      <c r="B27" s="34" t="s">
        <v>6</v>
      </c>
      <c r="C27" s="35"/>
      <c r="D27" s="36"/>
      <c r="E27" s="28">
        <f>E22+E26</f>
        <v>6560.24</v>
      </c>
      <c r="F27" s="37"/>
    </row>
    <row r="28" ht="12.75">
      <c r="E28" s="1">
        <f>E17-E27</f>
        <v>0</v>
      </c>
    </row>
    <row r="29" ht="12.75">
      <c r="J29" s="44"/>
    </row>
    <row r="30" spans="2:5" ht="12.75">
      <c r="B30" t="s">
        <v>14</v>
      </c>
      <c r="E30" s="38" t="s">
        <v>13</v>
      </c>
    </row>
    <row r="33" spans="7:11" ht="12.75">
      <c r="G33" t="s">
        <v>16</v>
      </c>
      <c r="K33" s="39"/>
    </row>
    <row r="35" ht="12.75">
      <c r="J35" s="39"/>
    </row>
  </sheetData>
  <sheetProtection/>
  <mergeCells count="2">
    <mergeCell ref="B2:F2"/>
    <mergeCell ref="B23:B2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R35"/>
  <sheetViews>
    <sheetView zoomScalePageLayoutView="0" workbookViewId="0" topLeftCell="A1">
      <selection activeCell="I31" sqref="I31"/>
    </sheetView>
  </sheetViews>
  <sheetFormatPr defaultColWidth="9.140625" defaultRowHeight="12.75"/>
  <cols>
    <col min="2" max="2" width="23.57421875" style="0" customWidth="1"/>
    <col min="3" max="3" width="10.140625" style="1" customWidth="1"/>
    <col min="4" max="4" width="2.57421875" style="0" customWidth="1"/>
    <col min="5" max="5" width="14.57421875" style="1" customWidth="1"/>
    <col min="6" max="6" width="13.421875" style="2" customWidth="1"/>
  </cols>
  <sheetData>
    <row r="2" spans="2:6" ht="19.5" customHeight="1">
      <c r="B2" s="47" t="s">
        <v>18</v>
      </c>
      <c r="C2" s="48"/>
      <c r="D2" s="48"/>
      <c r="E2" s="48"/>
      <c r="F2" s="49"/>
    </row>
    <row r="4" spans="2:6" ht="19.5" customHeight="1">
      <c r="B4" s="3" t="s">
        <v>0</v>
      </c>
      <c r="C4" s="4"/>
      <c r="D4" s="5"/>
      <c r="E4" s="40" t="s">
        <v>29</v>
      </c>
      <c r="F4" s="46">
        <v>2021</v>
      </c>
    </row>
    <row r="7" spans="2:6" ht="12.75">
      <c r="B7" s="6" t="s">
        <v>2</v>
      </c>
      <c r="C7" s="42" t="s">
        <v>27</v>
      </c>
      <c r="D7" s="8"/>
      <c r="E7" s="7" t="s">
        <v>3</v>
      </c>
      <c r="F7" s="9"/>
    </row>
    <row r="8" spans="2:6" ht="12.75">
      <c r="B8" s="10"/>
      <c r="C8" s="11"/>
      <c r="D8" s="12"/>
      <c r="E8" s="13"/>
      <c r="F8" s="14"/>
    </row>
    <row r="9" spans="2:6" ht="12.75">
      <c r="B9" s="15" t="s">
        <v>4</v>
      </c>
      <c r="C9" s="16"/>
      <c r="D9" s="17"/>
      <c r="E9" s="18">
        <f>'August 2021'!E22</f>
        <v>-1420.89</v>
      </c>
      <c r="F9" s="19"/>
    </row>
    <row r="10" spans="2:6" ht="12.75">
      <c r="B10" s="15" t="s">
        <v>5</v>
      </c>
      <c r="C10" s="16"/>
      <c r="D10" s="17"/>
      <c r="E10" s="18">
        <f>'August 2021'!E26</f>
        <v>7981.13</v>
      </c>
      <c r="F10" s="19"/>
    </row>
    <row r="11" spans="2:18" ht="12.75">
      <c r="B11" s="15"/>
      <c r="C11" s="16"/>
      <c r="D11" s="20"/>
      <c r="E11" s="13"/>
      <c r="F11" s="21"/>
      <c r="R11" t="s">
        <v>16</v>
      </c>
    </row>
    <row r="12" spans="2:6" ht="12.75">
      <c r="B12" s="22" t="s">
        <v>6</v>
      </c>
      <c r="C12" s="23"/>
      <c r="D12" s="24"/>
      <c r="E12" s="18">
        <f>SUM(E9:E11)</f>
        <v>6560.24</v>
      </c>
      <c r="F12" s="25"/>
    </row>
    <row r="13" spans="2:6" ht="12.75">
      <c r="B13" s="26" t="s">
        <v>7</v>
      </c>
      <c r="C13" s="42" t="s">
        <v>31</v>
      </c>
      <c r="D13" s="8"/>
      <c r="E13" s="7"/>
      <c r="F13" s="9"/>
    </row>
    <row r="14" spans="2:10" ht="12.75">
      <c r="B14" s="10" t="s">
        <v>8</v>
      </c>
      <c r="C14" s="11"/>
      <c r="D14" s="12"/>
      <c r="E14" s="11">
        <v>4868.76</v>
      </c>
      <c r="F14" s="14"/>
      <c r="J14" s="39"/>
    </row>
    <row r="15" spans="2:11" ht="12.75">
      <c r="B15" s="15" t="s">
        <v>9</v>
      </c>
      <c r="C15" s="16"/>
      <c r="D15" s="20"/>
      <c r="E15" s="16">
        <v>1057.63</v>
      </c>
      <c r="F15" s="21"/>
      <c r="H15" s="39"/>
      <c r="J15" s="39"/>
      <c r="K15" s="39"/>
    </row>
    <row r="16" spans="2:6" ht="12.75">
      <c r="B16" s="15"/>
      <c r="C16" s="16"/>
      <c r="D16" s="20"/>
      <c r="E16" s="23"/>
      <c r="F16" s="21"/>
    </row>
    <row r="17" spans="2:11" ht="12.75">
      <c r="B17" s="27" t="s">
        <v>6</v>
      </c>
      <c r="C17" s="16"/>
      <c r="D17" s="17"/>
      <c r="E17" s="28">
        <f>E12+E14-E15</f>
        <v>10371.369999999999</v>
      </c>
      <c r="F17" s="19"/>
      <c r="K17" s="39"/>
    </row>
    <row r="18" spans="2:6" ht="12.75">
      <c r="B18" s="29"/>
      <c r="C18" s="23"/>
      <c r="D18" s="30"/>
      <c r="E18" s="13"/>
      <c r="F18" s="31"/>
    </row>
    <row r="19" spans="2:6" ht="12.75">
      <c r="B19" s="26" t="s">
        <v>10</v>
      </c>
      <c r="C19" s="7" t="str">
        <f>C13</f>
        <v>October</v>
      </c>
      <c r="D19" s="8"/>
      <c r="E19" s="7"/>
      <c r="F19" s="9"/>
    </row>
    <row r="20" spans="2:11" ht="12.75">
      <c r="B20" s="10"/>
      <c r="C20" s="11"/>
      <c r="D20" s="12"/>
      <c r="E20" s="11"/>
      <c r="F20" s="14"/>
      <c r="K20" s="41"/>
    </row>
    <row r="21" spans="2:12" ht="12.75">
      <c r="B21" s="15" t="s">
        <v>11</v>
      </c>
      <c r="C21" s="16">
        <v>100</v>
      </c>
      <c r="D21" s="20"/>
      <c r="E21" s="32"/>
      <c r="F21" s="21"/>
      <c r="I21" s="39"/>
      <c r="K21" s="41"/>
      <c r="L21" s="41" t="s">
        <v>15</v>
      </c>
    </row>
    <row r="22" spans="2:10" ht="12.75">
      <c r="B22" s="33" t="s">
        <v>12</v>
      </c>
      <c r="C22" s="45">
        <v>1503.1</v>
      </c>
      <c r="D22" s="17"/>
      <c r="E22" s="28">
        <f>C21-C22</f>
        <v>-1403.1</v>
      </c>
      <c r="F22" s="19"/>
      <c r="J22" t="s">
        <v>15</v>
      </c>
    </row>
    <row r="23" spans="2:11" ht="12.75">
      <c r="B23" s="50" t="s">
        <v>32</v>
      </c>
      <c r="C23" s="16"/>
      <c r="D23" s="20"/>
      <c r="E23" s="11"/>
      <c r="F23" s="21"/>
      <c r="J23" s="39"/>
      <c r="K23" s="41"/>
    </row>
    <row r="24" spans="2:6" ht="12.75">
      <c r="B24" s="51"/>
      <c r="C24" s="16"/>
      <c r="D24" s="20"/>
      <c r="E24" s="16"/>
      <c r="F24" s="21"/>
    </row>
    <row r="25" spans="2:8" ht="12.75">
      <c r="B25" s="43"/>
      <c r="C25" s="16"/>
      <c r="D25" s="20"/>
      <c r="E25" s="23"/>
      <c r="F25" s="21"/>
      <c r="H25" s="39"/>
    </row>
    <row r="26" spans="2:6" ht="12.75">
      <c r="B26" s="29" t="s">
        <v>5</v>
      </c>
      <c r="C26" s="23"/>
      <c r="D26" s="24"/>
      <c r="E26" s="28">
        <v>11774.47</v>
      </c>
      <c r="F26" s="25"/>
    </row>
    <row r="27" spans="2:6" ht="12.75">
      <c r="B27" s="34" t="s">
        <v>6</v>
      </c>
      <c r="C27" s="35"/>
      <c r="D27" s="36"/>
      <c r="E27" s="28">
        <f>E22+E26</f>
        <v>10371.369999999999</v>
      </c>
      <c r="F27" s="37"/>
    </row>
    <row r="28" ht="12.75">
      <c r="E28" s="1">
        <f>E17-E27</f>
        <v>0</v>
      </c>
    </row>
    <row r="29" ht="12.75">
      <c r="J29" s="44"/>
    </row>
    <row r="30" spans="2:5" ht="12.75">
      <c r="B30" t="s">
        <v>14</v>
      </c>
      <c r="E30" s="38" t="s">
        <v>13</v>
      </c>
    </row>
    <row r="33" spans="7:11" ht="12.75">
      <c r="G33" t="s">
        <v>16</v>
      </c>
      <c r="K33" s="39"/>
    </row>
    <row r="35" ht="12.75">
      <c r="J35" s="39"/>
    </row>
  </sheetData>
  <sheetProtection/>
  <mergeCells count="2">
    <mergeCell ref="B2:F2"/>
    <mergeCell ref="B23:B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R35"/>
  <sheetViews>
    <sheetView zoomScalePageLayoutView="0" workbookViewId="0" topLeftCell="A1">
      <selection activeCell="M21" sqref="M21"/>
    </sheetView>
  </sheetViews>
  <sheetFormatPr defaultColWidth="9.140625" defaultRowHeight="12.75"/>
  <cols>
    <col min="2" max="2" width="23.57421875" style="0" customWidth="1"/>
    <col min="3" max="3" width="10.140625" style="1" customWidth="1"/>
    <col min="4" max="4" width="2.57421875" style="0" customWidth="1"/>
    <col min="5" max="5" width="14.57421875" style="1" customWidth="1"/>
    <col min="6" max="6" width="13.421875" style="2" customWidth="1"/>
  </cols>
  <sheetData>
    <row r="1" ht="12.75"/>
    <row r="2" spans="2:6" ht="19.5" customHeight="1">
      <c r="B2" s="47" t="s">
        <v>18</v>
      </c>
      <c r="C2" s="48"/>
      <c r="D2" s="48"/>
      <c r="E2" s="48"/>
      <c r="F2" s="49"/>
    </row>
    <row r="3" ht="12.75"/>
    <row r="4" spans="2:6" ht="19.5" customHeight="1">
      <c r="B4" s="3" t="s">
        <v>0</v>
      </c>
      <c r="C4" s="4"/>
      <c r="D4" s="5"/>
      <c r="E4" s="40" t="s">
        <v>31</v>
      </c>
      <c r="F4" s="46">
        <v>2021</v>
      </c>
    </row>
    <row r="5" ht="12.75"/>
    <row r="6" ht="12.75"/>
    <row r="7" spans="2:6" ht="12.75">
      <c r="B7" s="6" t="s">
        <v>2</v>
      </c>
      <c r="C7" s="42" t="s">
        <v>29</v>
      </c>
      <c r="D7" s="8"/>
      <c r="E7" s="7" t="s">
        <v>3</v>
      </c>
      <c r="F7" s="9"/>
    </row>
    <row r="8" spans="2:6" ht="12.75">
      <c r="B8" s="10"/>
      <c r="C8" s="11"/>
      <c r="D8" s="12"/>
      <c r="E8" s="13"/>
      <c r="F8" s="14"/>
    </row>
    <row r="9" spans="2:6" ht="12.75">
      <c r="B9" s="15" t="s">
        <v>4</v>
      </c>
      <c r="C9" s="16"/>
      <c r="D9" s="17"/>
      <c r="E9" s="18">
        <f>'September 2021'!E22</f>
        <v>-1403.1</v>
      </c>
      <c r="F9" s="19"/>
    </row>
    <row r="10" spans="2:6" ht="12.75">
      <c r="B10" s="15" t="s">
        <v>5</v>
      </c>
      <c r="C10" s="16"/>
      <c r="D10" s="17"/>
      <c r="E10" s="18">
        <f>'September 2021'!E26</f>
        <v>11774.47</v>
      </c>
      <c r="F10" s="19"/>
    </row>
    <row r="11" spans="2:18" ht="12.75">
      <c r="B11" s="15"/>
      <c r="C11" s="16"/>
      <c r="D11" s="20"/>
      <c r="E11" s="13"/>
      <c r="F11" s="21"/>
      <c r="R11" t="s">
        <v>16</v>
      </c>
    </row>
    <row r="12" spans="2:6" ht="12.75">
      <c r="B12" s="22" t="s">
        <v>6</v>
      </c>
      <c r="C12" s="23"/>
      <c r="D12" s="24"/>
      <c r="E12" s="18">
        <f>SUM(E9:E11)</f>
        <v>10371.369999999999</v>
      </c>
      <c r="F12" s="25"/>
    </row>
    <row r="13" spans="2:6" ht="12.75">
      <c r="B13" s="26" t="s">
        <v>7</v>
      </c>
      <c r="C13" s="42" t="s">
        <v>31</v>
      </c>
      <c r="D13" s="8"/>
      <c r="E13" s="7"/>
      <c r="F13" s="9"/>
    </row>
    <row r="14" spans="2:10" ht="12.75">
      <c r="B14" s="10" t="s">
        <v>8</v>
      </c>
      <c r="C14" s="11"/>
      <c r="D14" s="12"/>
      <c r="E14" s="11">
        <v>1021.52</v>
      </c>
      <c r="F14" s="14"/>
      <c r="I14" s="39"/>
      <c r="J14" s="39">
        <v>180</v>
      </c>
    </row>
    <row r="15" spans="2:11" ht="12.75">
      <c r="B15" s="15" t="s">
        <v>9</v>
      </c>
      <c r="C15" s="16"/>
      <c r="D15" s="20"/>
      <c r="E15" s="16">
        <v>1201.23</v>
      </c>
      <c r="F15" s="21"/>
      <c r="H15" s="39"/>
      <c r="J15" s="39"/>
      <c r="K15" s="39"/>
    </row>
    <row r="16" spans="2:6" ht="12.75">
      <c r="B16" s="15"/>
      <c r="C16" s="16"/>
      <c r="D16" s="20"/>
      <c r="E16" s="23"/>
      <c r="F16" s="21"/>
    </row>
    <row r="17" spans="2:11" ht="12.75">
      <c r="B17" s="27" t="s">
        <v>6</v>
      </c>
      <c r="C17" s="16"/>
      <c r="D17" s="17"/>
      <c r="E17" s="28">
        <f>E12+E14-E15</f>
        <v>10191.66</v>
      </c>
      <c r="F17" s="19"/>
      <c r="K17" s="39"/>
    </row>
    <row r="18" spans="2:6" ht="12.75">
      <c r="B18" s="29"/>
      <c r="C18" s="23"/>
      <c r="D18" s="30"/>
      <c r="E18" s="13"/>
      <c r="F18" s="31"/>
    </row>
    <row r="19" spans="2:6" ht="12.75">
      <c r="B19" s="26" t="s">
        <v>10</v>
      </c>
      <c r="C19" s="7" t="str">
        <f>C13</f>
        <v>October</v>
      </c>
      <c r="D19" s="8"/>
      <c r="E19" s="7"/>
      <c r="F19" s="9"/>
    </row>
    <row r="20" spans="2:11" ht="12.75">
      <c r="B20" s="10"/>
      <c r="C20" s="11"/>
      <c r="D20" s="12"/>
      <c r="E20" s="11"/>
      <c r="F20" s="14"/>
      <c r="K20" s="41"/>
    </row>
    <row r="21" spans="2:12" ht="12.75">
      <c r="B21" s="15" t="s">
        <v>11</v>
      </c>
      <c r="C21" s="16">
        <v>100</v>
      </c>
      <c r="D21" s="20"/>
      <c r="E21" s="32"/>
      <c r="F21" s="21"/>
      <c r="I21" s="39"/>
      <c r="K21" s="41"/>
      <c r="L21" s="41" t="s">
        <v>15</v>
      </c>
    </row>
    <row r="22" spans="2:10" ht="12.75">
      <c r="B22" s="33" t="s">
        <v>12</v>
      </c>
      <c r="C22" s="45">
        <v>658.03</v>
      </c>
      <c r="D22" s="17"/>
      <c r="E22" s="28">
        <f>C21-C22</f>
        <v>-558.03</v>
      </c>
      <c r="F22" s="19"/>
      <c r="J22" t="s">
        <v>15</v>
      </c>
    </row>
    <row r="23" spans="2:11" ht="12.75">
      <c r="B23" s="50" t="s">
        <v>33</v>
      </c>
      <c r="C23" s="16"/>
      <c r="D23" s="20"/>
      <c r="E23" s="11"/>
      <c r="F23" s="21"/>
      <c r="J23" s="39"/>
      <c r="K23" s="41"/>
    </row>
    <row r="24" spans="2:6" ht="12.75">
      <c r="B24" s="51"/>
      <c r="C24" s="16"/>
      <c r="D24" s="20"/>
      <c r="E24" s="16"/>
      <c r="F24" s="21"/>
    </row>
    <row r="25" spans="2:8" ht="12.75">
      <c r="B25" s="43"/>
      <c r="C25" s="16"/>
      <c r="D25" s="20"/>
      <c r="E25" s="23"/>
      <c r="F25" s="21"/>
      <c r="H25" s="39"/>
    </row>
    <row r="26" spans="2:6" ht="12.75">
      <c r="B26" s="29" t="s">
        <v>5</v>
      </c>
      <c r="C26" s="23"/>
      <c r="D26" s="24"/>
      <c r="E26" s="28">
        <v>10749.69</v>
      </c>
      <c r="F26" s="25"/>
    </row>
    <row r="27" spans="2:6" ht="12.75">
      <c r="B27" s="34" t="s">
        <v>6</v>
      </c>
      <c r="C27" s="35"/>
      <c r="D27" s="36"/>
      <c r="E27" s="28">
        <f>E22+E26</f>
        <v>10191.66</v>
      </c>
      <c r="F27" s="37"/>
    </row>
    <row r="28" ht="12.75">
      <c r="E28" s="1">
        <f>E17-E27</f>
        <v>0</v>
      </c>
    </row>
    <row r="29" ht="12.75">
      <c r="J29" s="44"/>
    </row>
    <row r="30" spans="2:5" ht="12.75">
      <c r="B30" t="s">
        <v>14</v>
      </c>
      <c r="E30" s="38" t="s">
        <v>13</v>
      </c>
    </row>
    <row r="33" spans="7:11" ht="12.75">
      <c r="G33" t="s">
        <v>16</v>
      </c>
      <c r="K33" s="39"/>
    </row>
    <row r="35" ht="12.75">
      <c r="J35" s="39"/>
    </row>
  </sheetData>
  <sheetProtection/>
  <mergeCells count="2">
    <mergeCell ref="B2:F2"/>
    <mergeCell ref="B23:B2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5"/>
  <sheetViews>
    <sheetView zoomScalePageLayoutView="0" workbookViewId="0" topLeftCell="A1">
      <selection activeCell="B23" sqref="B23:B24"/>
    </sheetView>
  </sheetViews>
  <sheetFormatPr defaultColWidth="9.140625" defaultRowHeight="12.75"/>
  <cols>
    <col min="2" max="2" width="23.57421875" style="0" customWidth="1"/>
    <col min="3" max="3" width="10.140625" style="1" customWidth="1"/>
    <col min="4" max="4" width="2.57421875" style="0" customWidth="1"/>
    <col min="5" max="5" width="14.57421875" style="1" customWidth="1"/>
    <col min="6" max="6" width="13.421875" style="2" customWidth="1"/>
  </cols>
  <sheetData>
    <row r="2" spans="2:6" ht="19.5" customHeight="1">
      <c r="B2" s="47" t="s">
        <v>18</v>
      </c>
      <c r="C2" s="48"/>
      <c r="D2" s="48"/>
      <c r="E2" s="48"/>
      <c r="F2" s="49"/>
    </row>
    <row r="4" spans="2:6" ht="19.5" customHeight="1">
      <c r="B4" s="3" t="s">
        <v>0</v>
      </c>
      <c r="C4" s="4"/>
      <c r="D4" s="5"/>
      <c r="E4" s="40" t="s">
        <v>34</v>
      </c>
      <c r="F4" s="46">
        <v>2021</v>
      </c>
    </row>
    <row r="7" spans="2:6" ht="12.75">
      <c r="B7" s="6" t="s">
        <v>2</v>
      </c>
      <c r="C7" s="42" t="s">
        <v>31</v>
      </c>
      <c r="D7" s="8"/>
      <c r="E7" s="7" t="s">
        <v>3</v>
      </c>
      <c r="F7" s="9"/>
    </row>
    <row r="8" spans="2:6" ht="12.75">
      <c r="B8" s="10"/>
      <c r="C8" s="11"/>
      <c r="D8" s="12"/>
      <c r="E8" s="13"/>
      <c r="F8" s="14"/>
    </row>
    <row r="9" spans="2:6" ht="12.75">
      <c r="B9" s="15" t="s">
        <v>4</v>
      </c>
      <c r="C9" s="16"/>
      <c r="D9" s="17"/>
      <c r="E9" s="18">
        <f>'October 2021'!E22</f>
        <v>-558.03</v>
      </c>
      <c r="F9" s="19"/>
    </row>
    <row r="10" spans="2:6" ht="12.75">
      <c r="B10" s="15" t="s">
        <v>5</v>
      </c>
      <c r="C10" s="16"/>
      <c r="D10" s="17"/>
      <c r="E10" s="18">
        <f>'October 2021'!E26</f>
        <v>10749.69</v>
      </c>
      <c r="F10" s="19"/>
    </row>
    <row r="11" spans="2:18" ht="12.75">
      <c r="B11" s="15"/>
      <c r="C11" s="16"/>
      <c r="D11" s="20"/>
      <c r="E11" s="13"/>
      <c r="F11" s="21"/>
      <c r="R11" t="s">
        <v>16</v>
      </c>
    </row>
    <row r="12" spans="2:6" ht="12.75">
      <c r="B12" s="22" t="s">
        <v>6</v>
      </c>
      <c r="C12" s="23"/>
      <c r="D12" s="24"/>
      <c r="E12" s="18">
        <f>SUM(E9:E11)</f>
        <v>10191.66</v>
      </c>
      <c r="F12" s="25"/>
    </row>
    <row r="13" spans="2:6" ht="12.75">
      <c r="B13" s="26" t="s">
        <v>7</v>
      </c>
      <c r="C13" s="42" t="s">
        <v>34</v>
      </c>
      <c r="D13" s="8"/>
      <c r="E13" s="7"/>
      <c r="F13" s="9"/>
    </row>
    <row r="14" spans="2:10" ht="12.75">
      <c r="B14" s="10" t="s">
        <v>8</v>
      </c>
      <c r="C14" s="11"/>
      <c r="D14" s="12"/>
      <c r="E14" s="11">
        <v>2524.45</v>
      </c>
      <c r="F14" s="14"/>
      <c r="J14" s="39"/>
    </row>
    <row r="15" spans="2:11" ht="12.75">
      <c r="B15" s="15" t="s">
        <v>9</v>
      </c>
      <c r="C15" s="16"/>
      <c r="D15" s="20"/>
      <c r="E15" s="16">
        <v>4718.25</v>
      </c>
      <c r="F15" s="21"/>
      <c r="H15" s="39"/>
      <c r="J15" s="39"/>
      <c r="K15" s="39"/>
    </row>
    <row r="16" spans="2:6" ht="12.75">
      <c r="B16" s="15"/>
      <c r="C16" s="16"/>
      <c r="D16" s="20"/>
      <c r="E16" s="23"/>
      <c r="F16" s="21"/>
    </row>
    <row r="17" spans="2:11" ht="12.75">
      <c r="B17" s="27" t="s">
        <v>6</v>
      </c>
      <c r="C17" s="16"/>
      <c r="D17" s="17"/>
      <c r="E17" s="28">
        <f>E12+E14-E15</f>
        <v>7997.860000000001</v>
      </c>
      <c r="F17" s="19"/>
      <c r="K17" s="39"/>
    </row>
    <row r="18" spans="2:6" ht="12.75">
      <c r="B18" s="29"/>
      <c r="C18" s="23"/>
      <c r="D18" s="30"/>
      <c r="E18" s="13"/>
      <c r="F18" s="31"/>
    </row>
    <row r="19" spans="2:6" ht="12.75">
      <c r="B19" s="26" t="s">
        <v>10</v>
      </c>
      <c r="C19" s="7" t="str">
        <f>C13</f>
        <v>November</v>
      </c>
      <c r="D19" s="8"/>
      <c r="E19" s="7"/>
      <c r="F19" s="9"/>
    </row>
    <row r="20" spans="2:11" ht="12.75">
      <c r="B20" s="10"/>
      <c r="C20" s="11"/>
      <c r="D20" s="12"/>
      <c r="E20" s="11"/>
      <c r="F20" s="14"/>
      <c r="K20" s="41"/>
    </row>
    <row r="21" spans="2:12" ht="12.75">
      <c r="B21" s="15" t="s">
        <v>11</v>
      </c>
      <c r="C21" s="16">
        <v>100</v>
      </c>
      <c r="D21" s="20"/>
      <c r="E21" s="32"/>
      <c r="F21" s="21"/>
      <c r="I21" s="39"/>
      <c r="K21" s="41"/>
      <c r="L21" s="41" t="s">
        <v>15</v>
      </c>
    </row>
    <row r="22" spans="2:10" ht="12.75">
      <c r="B22" s="33" t="s">
        <v>12</v>
      </c>
      <c r="C22" s="45">
        <v>4200.57</v>
      </c>
      <c r="D22" s="17"/>
      <c r="E22" s="28">
        <f>C21-C22</f>
        <v>-4100.57</v>
      </c>
      <c r="F22" s="19"/>
      <c r="J22" t="s">
        <v>15</v>
      </c>
    </row>
    <row r="23" spans="2:11" ht="12.75">
      <c r="B23" s="50" t="s">
        <v>35</v>
      </c>
      <c r="C23" s="16"/>
      <c r="D23" s="20"/>
      <c r="E23" s="11"/>
      <c r="F23" s="21"/>
      <c r="J23" s="39"/>
      <c r="K23" s="41"/>
    </row>
    <row r="24" spans="2:6" ht="12.75">
      <c r="B24" s="51"/>
      <c r="C24" s="16"/>
      <c r="D24" s="20"/>
      <c r="E24" s="16"/>
      <c r="F24" s="21"/>
    </row>
    <row r="25" spans="2:8" ht="12.75">
      <c r="B25" s="43"/>
      <c r="C25" s="16"/>
      <c r="D25" s="20"/>
      <c r="E25" s="23"/>
      <c r="F25" s="21"/>
      <c r="H25" s="39"/>
    </row>
    <row r="26" spans="2:6" ht="12.75">
      <c r="B26" s="29" t="s">
        <v>5</v>
      </c>
      <c r="C26" s="23"/>
      <c r="D26" s="24"/>
      <c r="E26" s="28">
        <v>12098.43</v>
      </c>
      <c r="F26" s="25"/>
    </row>
    <row r="27" spans="2:6" ht="12.75">
      <c r="B27" s="34" t="s">
        <v>6</v>
      </c>
      <c r="C27" s="35"/>
      <c r="D27" s="36"/>
      <c r="E27" s="28">
        <f>E22+E26</f>
        <v>7997.860000000001</v>
      </c>
      <c r="F27" s="37"/>
    </row>
    <row r="28" ht="12.75">
      <c r="E28" s="1">
        <f>E17-E27</f>
        <v>0</v>
      </c>
    </row>
    <row r="29" ht="12.75">
      <c r="J29" s="44"/>
    </row>
    <row r="30" spans="2:5" ht="12.75">
      <c r="B30" t="s">
        <v>14</v>
      </c>
      <c r="E30" s="38" t="s">
        <v>13</v>
      </c>
    </row>
    <row r="33" spans="7:11" ht="12.75">
      <c r="G33" t="s">
        <v>16</v>
      </c>
      <c r="K33" s="39"/>
    </row>
    <row r="35" ht="12.75">
      <c r="J35" s="39"/>
    </row>
  </sheetData>
  <sheetProtection/>
  <mergeCells count="2">
    <mergeCell ref="B2:F2"/>
    <mergeCell ref="B23:B24"/>
  </mergeCells>
  <printOptions/>
  <pageMargins left="0.7" right="0.7" top="0.75" bottom="0.75" header="0.3" footer="0.3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</cp:lastModifiedBy>
  <cp:lastPrinted>2022-04-05T17:31:26Z</cp:lastPrinted>
  <dcterms:created xsi:type="dcterms:W3CDTF">1996-10-14T23:33:28Z</dcterms:created>
  <dcterms:modified xsi:type="dcterms:W3CDTF">2022-05-18T13:51:01Z</dcterms:modified>
  <cp:category/>
  <cp:version/>
  <cp:contentType/>
  <cp:contentStatus/>
</cp:coreProperties>
</file>